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10.226.61.9\zaisei\☆03-　決算統計担当\01-決算統計\R4年度\33_財政状況資料集の作成【3.19までに完成】\03_市町村からの提出★★★\37 八丈町□△▲修正版有\"/>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uri="{140A7094-0E35-4892-8432-C4D2E57EDEB5}">
      <x15:workbookPr chartTrackingRefBase="1"/>
    </ext>
  </extLst>
</workbook>
</file>

<file path=xl/calcChain.xml><?xml version="1.0" encoding="utf-8"?>
<calcChain xmlns="http://schemas.openxmlformats.org/spreadsheetml/2006/main">
  <c r="AA34" i="12" l="1"/>
  <c r="AA32" i="12"/>
  <c r="AA33" i="12"/>
  <c r="AA31" i="12"/>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CO34"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s="1"/>
  <c r="AM35" i="10" s="1"/>
  <c r="AM36" i="10" s="1"/>
  <c r="AM37" i="10" s="1"/>
  <c r="BW34" i="10" l="1"/>
  <c r="BW35" i="10" s="1"/>
  <c r="BW36" i="10" s="1"/>
  <c r="BW37" i="10" s="1"/>
  <c r="BW38" i="10" s="1"/>
  <c r="BW39" i="10" s="1"/>
  <c r="BW40" i="10" s="1"/>
</calcChain>
</file>

<file path=xl/sharedStrings.xml><?xml version="1.0" encoding="utf-8"?>
<sst xmlns="http://schemas.openxmlformats.org/spreadsheetml/2006/main" count="1113" uniqueCount="594">
  <si>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</si>
  <si>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</si>
  <si>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</si>
  <si>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</si>
  <si>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</si>
  <si>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</si>
  <si>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</si>
  <si>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</si>
  <si>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</si>
  <si>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</si>
  <si>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</si>
  <si>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</si>
  <si>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</si>
  <si>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</si>
  <si>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</si>
  <si>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</si>
  <si>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</si>
  <si>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</si>
  <si>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</si>
  <si>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</si>
  <si>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</si>
  <si>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</si>
  <si>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</si>
  <si>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</si>
  <si>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</si>
  <si>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</si>
  <si>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</si>
  <si>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</si>
  <si>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</si>
  <si>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</si>
  <si>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</si>
  <si>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</si>
  <si>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</si>
  <si>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</si>
  <si>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</si>
  <si>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</si>
  <si>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</si>
  <si>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</si>
  <si>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</si>
  <si>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</si>
  <si>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</si>
  <si>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</si>
  <si>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</si>
  <si>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</si>
  <si>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</si>
  <si>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</si>
  <si>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</si>
  <si>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</si>
  <si>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</si>
  <si>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</si>
  <si>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</si>
  <si>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</si>
  <si>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</si>
  <si>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</si>
  <si>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</si>
  <si>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</si>
  <si>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</si>
  <si>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</si>
  <si>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</si>
  <si>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</si>
  <si>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</si>
  <si>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</si>
  <si>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</si>
  <si>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</si>
  <si>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</si>
  <si>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</si>
  <si>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</si>
  <si>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</si>
  <si>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</si>
  <si>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</si>
  <si>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</si>
  <si>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</si>
  <si>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</si>
  <si>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</si>
  <si>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</si>
  <si>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</si>
  <si>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</si>
  <si>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</si>
  <si>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</si>
  <si>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</si>
  <si>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</si>
  <si>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</si>
  <si>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</si>
  <si>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</si>
  <si>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</si>
  <si>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</si>
  <si>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</si>
  <si>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</si>
  <si>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</si>
  <si>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</si>
  <si>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</si>
  <si>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</si>
  <si>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</si>
  <si>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</si>
  <si>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</si>
  <si>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</si>
  <si>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</si>
  <si>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</si>
  <si>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</si>
  <si>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</si>
  <si>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</si>
  <si>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</si>
  <si>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</si>
  <si>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</si>
  <si>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</si>
  <si>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</si>
  <si>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</si>
  <si>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</si>
  <si>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</si>
  <si>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</si>
  <si>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</si>
  <si>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</si>
  <si>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</si>
  <si>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</si>
  <si>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</si>
  <si>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</si>
  <si>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</si>
  <si>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</si>
  <si>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</si>
  <si>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</si>
  <si>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</si>
  <si>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</si>
  <si>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</si>
  <si>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</si>
  <si>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</si>
  <si>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</si>
  <si>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</si>
  <si>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</si>
  <si>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</si>
  <si>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</si>
  <si>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</si>
  <si>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</si>
  <si>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</si>
  <si>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</si>
  <si>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</si>
  <si>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</si>
  <si>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</si>
  <si>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</si>
  <si>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</si>
  <si>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</si>
  <si>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</si>
  <si>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</si>
  <si>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</si>
  <si>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</si>
  <si>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</si>
  <si>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</si>
  <si>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</si>
  <si>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</si>
  <si>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</si>
  <si>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</si>
  <si>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</si>
  <si>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</si>
  <si>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</si>
  <si>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</si>
  <si>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</si>
  <si>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</si>
  <si>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</si>
  <si>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</si>
  <si>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</si>
  <si>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</si>
  <si>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</si>
  <si>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</si>
  <si>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</si>
  <si>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</si>
  <si>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</si>
  <si>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</si>
  <si>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</si>
  <si>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</si>
  <si>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</si>
  <si>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</si>
  <si>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</si>
  <si>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</si>
  <si>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</si>
  <si>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</si>
  <si>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</si>
  <si>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</si>
  <si>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</si>
  <si>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</si>
  <si>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</si>
  <si>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</si>
  <si>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</si>
  <si>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</si>
  <si>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</si>
  <si>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</si>
  <si>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</si>
  <si>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</si>
  <si>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</si>
  <si>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</si>
  <si>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</si>
  <si>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</si>
  <si>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</si>
  <si>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</si>
  <si>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</si>
  <si>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</si>
  <si>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</si>
  <si>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</si>
  <si>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</si>
  <si>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</si>
  <si>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</si>
  <si>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</si>
  <si>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</si>
  <si>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</si>
  <si>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</si>
  <si>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</si>
  <si>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</si>
  <si>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</si>
  <si>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</si>
  <si>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</si>
  <si>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</si>
  <si>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</si>
  <si>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</si>
  <si>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</si>
  <si>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</si>
  <si>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</si>
  <si>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</si>
  <si>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</si>
  <si>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</si>
  <si>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東京都八丈町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</si>
  <si>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</si>
  <si>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</si>
  <si>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</si>
  <si>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</si>
  <si>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</si>
  <si>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</si>
  <si>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</si>
  <si>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</si>
  <si>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</si>
  <si>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</si>
  <si>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</si>
  <si>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</si>
  <si>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</si>
  <si>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</si>
  <si>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</si>
  <si>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</si>
  <si>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</si>
  <si>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</si>
  <si>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</si>
  <si>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</si>
  <si>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</si>
  <si>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</si>
  <si>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</si>
  <si>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</si>
  <si>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</si>
  <si>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</si>
  <si>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</si>
  <si>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</si>
  <si>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</si>
  <si>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</si>
  <si>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</si>
  <si>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</si>
  <si>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</si>
  <si>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</si>
  <si>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</si>
  <si>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</si>
  <si>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</si>
  <si>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</si>
  <si>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</si>
  <si>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</si>
  <si>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</si>
  <si>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</si>
  <si>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</si>
  <si>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</si>
  <si>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</si>
  <si>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</si>
  <si>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</si>
  <si>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</si>
  <si>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</si>
  <si>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</si>
  <si>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</si>
  <si>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</si>
  <si>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</si>
  <si>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</si>
  <si>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</si>
  <si>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</si>
  <si>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</si>
  <si>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</si>
  <si>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</si>
  <si>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</si>
  <si>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</si>
  <si>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</si>
  <si>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</si>
  <si>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</si>
  <si>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</si>
  <si>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</si>
  <si>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</si>
  <si>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</si>
  <si>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</si>
  <si>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</si>
  <si>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</si>
  <si>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</si>
  <si>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</si>
  <si>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</si>
  <si>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</si>
  <si>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</si>
  <si>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</si>
  <si>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</si>
  <si>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</si>
  <si>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</si>
  <si>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</si>
  <si>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</si>
  <si>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</si>
  <si>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</si>
  <si>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</si>
  <si>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</si>
  <si>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</si>
  <si>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</si>
  <si>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</si>
  <si>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</si>
  <si>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</si>
  <si>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</si>
  <si>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</si>
  <si>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</si>
  <si>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</si>
  <si>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</si>
  <si>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</si>
  <si>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</si>
  <si>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</si>
  <si>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</si>
  <si>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</si>
  <si>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</si>
  <si>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</si>
  <si>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</si>
  <si>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</si>
  <si>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</si>
  <si>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</si>
  <si>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</si>
  <si>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</si>
  <si>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</si>
  <si>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</si>
  <si>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</si>
  <si>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</si>
  <si>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</si>
  <si>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</si>
  <si>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</si>
  <si>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</si>
  <si>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</si>
  <si>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</si>
  <si>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</si>
  <si>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</si>
  <si>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</si>
  <si>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</si>
  <si>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</si>
  <si>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</si>
  <si>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</si>
  <si>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</si>
  <si>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</si>
  <si>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下水道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</si>
  <si>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</si>
  <si>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</si>
  <si>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</si>
  <si>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</si>
  <si>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</si>
  <si>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</si>
  <si>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</si>
  <si>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</si>
  <si>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</si>
  <si>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</si>
  <si>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</si>
  <si>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</si>
  <si>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</si>
  <si>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</si>
  <si>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</si>
  <si>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</si>
  <si>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</si>
  <si>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</si>
  <si>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</si>
  <si>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</si>
  <si>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</si>
  <si>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</si>
  <si>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東京都八丈町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</si>
  <si>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</si>
  <si>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</si>
  <si>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</si>
  <si>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</si>
  <si>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</si>
  <si>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</si>
  <si>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</si>
  <si>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</si>
  <si>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</si>
  <si>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</si>
  <si>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</si>
  <si>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</si>
  <si>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</si>
  <si>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</si>
  <si>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</si>
  <si>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</si>
  <si>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</si>
  <si>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</si>
  <si>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</si>
  <si>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</si>
  <si>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</si>
  <si>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</si>
  <si>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</si>
  <si>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</si>
  <si>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</si>
  <si>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</si>
  <si>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</si>
  <si>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</si>
  <si>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</si>
  <si>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</si>
  <si>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</si>
  <si>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</si>
  <si>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</si>
  <si>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</si>
  <si>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</si>
  <si>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</si>
  <si>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</si>
  <si>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</si>
  <si>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</si>
  <si>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病院事業会計</t>
    <phoneticPr fontId="5"/>
  </si>
  <si>
    <t>浄化槽設置管理事業会計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</si>
  <si>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</si>
  <si>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</si>
  <si>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</si>
  <si>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</si>
  <si>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</si>
  <si>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</si>
  <si>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</si>
  <si>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</si>
  <si>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</si>
  <si>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</si>
  <si>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</si>
  <si>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</si>
  <si>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</si>
  <si>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</si>
  <si>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</si>
  <si>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</si>
  <si>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</si>
  <si>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</si>
  <si>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</si>
  <si>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</si>
  <si>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</si>
  <si>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</si>
  <si>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</si>
  <si>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</si>
  <si>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</si>
  <si>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</si>
  <si>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</si>
  <si>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</si>
  <si>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</si>
  <si>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</si>
  <si>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</si>
  <si>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</si>
  <si>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</si>
  <si>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</si>
  <si>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</si>
  <si>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</si>
  <si>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</si>
  <si>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</si>
  <si>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</si>
  <si>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</si>
  <si>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</si>
  <si>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</si>
  <si>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</si>
  <si>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</si>
  <si>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</si>
  <si>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</si>
  <si>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</si>
  <si>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</si>
  <si>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</si>
  <si>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</si>
  <si>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</si>
  <si>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</si>
  <si>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</si>
  <si>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</si>
  <si>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</si>
  <si>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</si>
  <si>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</si>
  <si>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</si>
  <si>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</si>
  <si>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</si>
  <si>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</si>
  <si>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</si>
  <si>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</si>
  <si>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</si>
  <si>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</si>
  <si>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</si>
  <si>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</si>
  <si>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</si>
  <si>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</si>
  <si>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</si>
  <si>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</si>
  <si>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</si>
  <si>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</si>
  <si>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</si>
  <si>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</si>
  <si>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</si>
  <si>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</si>
  <si>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</si>
  <si>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</si>
  <si>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</si>
  <si>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</si>
  <si>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</si>
  <si>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</si>
  <si>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</si>
  <si>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</si>
  <si>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</si>
  <si>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</si>
  <si>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</si>
  <si>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</si>
  <si>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</si>
  <si>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</si>
  <si>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</si>
  <si>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</si>
  <si>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</si>
  <si>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</si>
  <si>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</si>
  <si>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</si>
  <si>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</si>
  <si>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</si>
  <si>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</si>
  <si>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</si>
  <si>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</si>
  <si>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</si>
  <si>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</si>
  <si>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</si>
  <si>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</si>
  <si>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</si>
  <si>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</si>
  <si>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</si>
  <si>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</si>
  <si>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</si>
  <si>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</si>
  <si>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</si>
  <si>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</si>
  <si>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</si>
  <si>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</si>
  <si>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</si>
  <si>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</si>
  <si>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</si>
  <si>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</si>
  <si>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</si>
  <si>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</si>
  <si>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</si>
  <si>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</si>
  <si>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</si>
  <si>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</si>
  <si>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</si>
  <si>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</si>
  <si>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</si>
  <si>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</si>
  <si>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</si>
  <si>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</si>
  <si>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</si>
  <si>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</si>
  <si>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</si>
  <si>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</si>
  <si>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</si>
  <si>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</si>
  <si>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</si>
  <si>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</si>
  <si>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</si>
  <si>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</si>
  <si>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</si>
  <si>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</si>
  <si>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</si>
  <si>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</si>
  <si>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</si>
  <si>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</si>
  <si>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</si>
  <si>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</si>
  <si>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 0.33</t>
  </si>
  <si>
    <t>▲ 1.74</t>
  </si>
  <si>
    <t>国民健康保険特別会計</t>
  </si>
  <si>
    <t>▲ 0.42</t>
  </si>
  <si>
    <t>病院事業会計</t>
  </si>
  <si>
    <t>水道事業会計</t>
  </si>
  <si>
    <t>一般会計</t>
  </si>
  <si>
    <t>一般旅客自動車運送事業会計</t>
  </si>
  <si>
    <t>介護保険特別会計</t>
  </si>
  <si>
    <t>浄化槽設置管理事業会計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</si>
  <si>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</si>
  <si>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</si>
  <si>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</si>
  <si>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</si>
  <si>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</si>
  <si>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</si>
  <si>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</si>
  <si>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</si>
  <si>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</si>
  <si>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8">
      <t>コウキョウシセツセイビキキン</t>
    </rPh>
    <phoneticPr fontId="5"/>
  </si>
  <si>
    <t>ふるさと創生基金</t>
    <rPh sb="4" eb="8">
      <t>ソウセイキキン</t>
    </rPh>
    <phoneticPr fontId="2"/>
  </si>
  <si>
    <t>社会福祉推進基金</t>
    <rPh sb="0" eb="8">
      <t>シャカイフクシスイシンキキン</t>
    </rPh>
    <phoneticPr fontId="2"/>
  </si>
  <si>
    <t>産業振興基金</t>
    <rPh sb="0" eb="6">
      <t>サンギョウシンコウキキン</t>
    </rPh>
    <phoneticPr fontId="2"/>
  </si>
  <si>
    <t>人材育成基金</t>
    <rPh sb="0" eb="6">
      <t>ジンザイイクセイキキン</t>
    </rPh>
    <phoneticPr fontId="2"/>
  </si>
  <si>
    <t>東京都市町村議会議員公務災害補償等組合</t>
    <rPh sb="3" eb="6">
      <t>シチョウソン</t>
    </rPh>
    <phoneticPr fontId="2"/>
  </si>
  <si>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</si>
  <si>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</si>
  <si>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</si>
  <si>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</si>
  <si>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</si>
  <si>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</si>
  <si>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東京都市町村職員退職手当組合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</si>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</sst>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E8D2-48E0-B8AA-8D3730BA0A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186312</c:v>
                </c:pt>
                <c:pt idx="1">
                  <c:v>182351</c:v>
                </c:pt>
                <c:pt idx="2">
                  <c:v>241249</c:v>
                </c:pt>
                <c:pt idx="3">
                  <c:v>221996</c:v>
                </c:pt>
                <c:pt idx="4">
                  <c:v>365323</c:v>
                </c:pt>
              </c:numCache>
            </c:numRef>
          </c:val>
          <c:smooth val="0"/>
          <c:extLst>
            <c:ext xmlns:c16="http://schemas.microsoft.com/office/drawing/2014/chart" uri="{C3380CC4-5D6E-409C-BE32-E72D297353CC}">
              <c16:uniqueId val="{00000001-E8D2-48E0-B8AA-8D3730BA0A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2.96</c:v>
                </c:pt>
                <c:pt idx="1">
                  <c:v>2.2799999999999998</c:v>
                </c:pt>
                <c:pt idx="2">
                  <c:v>4.51</c:v>
                </c:pt>
                <c:pt idx="3">
                  <c:v>3.79</c:v>
                </c:pt>
                <c:pt idx="4">
                  <c:v>2.2200000000000002</c:v>
                </c:pt>
              </c:numCache>
            </c:numRef>
          </c:val>
          <c:extLst>
            <c:ext xmlns:c16="http://schemas.microsoft.com/office/drawing/2014/chart" uri="{C3380CC4-5D6E-409C-BE32-E72D297353CC}">
              <c16:uniqueId val="{00000000-F238-4189-87AC-28BB38E068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36.67</c:v>
                </c:pt>
                <c:pt idx="1">
                  <c:v>36.75</c:v>
                </c:pt>
                <c:pt idx="2">
                  <c:v>34.92</c:v>
                </c:pt>
                <c:pt idx="3">
                  <c:v>31.9</c:v>
                </c:pt>
                <c:pt idx="4">
                  <c:v>33.33</c:v>
                </c:pt>
              </c:numCache>
            </c:numRef>
          </c:val>
          <c:extLst>
            <c:ext xmlns:c16="http://schemas.microsoft.com/office/drawing/2014/chart" uri="{C3380CC4-5D6E-409C-BE32-E72D297353CC}">
              <c16:uniqueId val="{00000001-F238-4189-87AC-28BB38E068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2.84</c:v>
                </c:pt>
                <c:pt idx="1">
                  <c:v>-0.73</c:v>
                </c:pt>
                <c:pt idx="2">
                  <c:v>2.23</c:v>
                </c:pt>
                <c:pt idx="3">
                  <c:v>-0.33</c:v>
                </c:pt>
                <c:pt idx="4">
                  <c:v>-1.74</c:v>
                </c:pt>
              </c:numCache>
            </c:numRef>
          </c:val>
          <c:smooth val="0"/>
          <c:extLst>
            <c:ext xmlns:c16="http://schemas.microsoft.com/office/drawing/2014/chart" uri="{C3380CC4-5D6E-409C-BE32-E72D297353CC}">
              <c16:uniqueId val="{00000002-F238-4189-87AC-28BB38E068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#N/A</c:v>
                </c:pt>
                <c:pt idx="3">
                  <c:v>1.73</c:v>
                </c:pt>
                <c:pt idx="4">
                  <c:v>0</c:v>
                </c:pt>
                <c:pt idx="5">
                  <c:v>0</c:v>
                </c:pt>
                <c:pt idx="6">
                  <c:v>0</c:v>
                </c:pt>
                <c:pt idx="7">
                  <c:v>0</c:v>
                </c:pt>
                <c:pt idx="8">
                  <c:v>0</c:v>
                </c:pt>
                <c:pt idx="9">
                  <c:v>0</c:v>
                </c:pt>
              </c:numCache>
            </c:numRef>
          </c:val>
          <c:extLst>
            <c:ext xmlns:c16="http://schemas.microsoft.com/office/drawing/2014/chart" uri="{C3380CC4-5D6E-409C-BE32-E72D297353CC}">
              <c16:uniqueId val="{00000000-C83E-43D7-B81D-96440841C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3E-43D7-B81D-96440841C3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3E-43D7-B81D-96440841C3DD}"/>
            </c:ext>
          </c:extLst>
        </c:ser>
        <c:ser>
          <c:idx val="3"/>
          <c:order val="3"/>
          <c:tx>
            <c:strRef>
              <c:f>データシート!$A$30</c:f>
              <c:strCache>
                <c:ptCount val="1"/>
                <c:pt idx="0">
                  <c:v>浄化槽設置管理事業会計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1.36</c:v>
                </c:pt>
                <c:pt idx="6">
                  <c:v>#N/A</c:v>
                </c:pt>
                <c:pt idx="7">
                  <c:v>1.19</c:v>
                </c:pt>
                <c:pt idx="8">
                  <c:v>#N/A</c:v>
                </c:pt>
                <c:pt idx="9">
                  <c:v>1.2</c:v>
                </c:pt>
              </c:numCache>
            </c:numRef>
          </c:val>
          <c:extLst>
            <c:ext xmlns:c16="http://schemas.microsoft.com/office/drawing/2014/chart" uri="{C3380CC4-5D6E-409C-BE32-E72D297353CC}">
              <c16:uniqueId val="{00000003-C83E-43D7-B81D-96440841C3D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0.57999999999999996</c:v>
                </c:pt>
                <c:pt idx="2">
                  <c:v>#N/A</c:v>
                </c:pt>
                <c:pt idx="3">
                  <c:v>0.97</c:v>
                </c:pt>
                <c:pt idx="4">
                  <c:v>#N/A</c:v>
                </c:pt>
                <c:pt idx="5">
                  <c:v>0.55000000000000004</c:v>
                </c:pt>
                <c:pt idx="6">
                  <c:v>#N/A</c:v>
                </c:pt>
                <c:pt idx="7">
                  <c:v>0.46</c:v>
                </c:pt>
                <c:pt idx="8">
                  <c:v>#N/A</c:v>
                </c:pt>
                <c:pt idx="9">
                  <c:v>1.27</c:v>
                </c:pt>
              </c:numCache>
            </c:numRef>
          </c:val>
          <c:extLst>
            <c:ext xmlns:c16="http://schemas.microsoft.com/office/drawing/2014/chart" uri="{C3380CC4-5D6E-409C-BE32-E72D297353CC}">
              <c16:uniqueId val="{00000004-C83E-43D7-B81D-96440841C3DD}"/>
            </c:ext>
          </c:extLst>
        </c:ser>
        <c:ser>
          <c:idx val="5"/>
          <c:order val="5"/>
          <c:tx>
            <c:strRef>
              <c:f>データシート!$A$32</c:f>
              <c:strCache>
                <c:ptCount val="1"/>
                <c:pt idx="0">
                  <c:v>一般旅客自動車運送事業会計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1.1399999999999999</c:v>
                </c:pt>
                <c:pt idx="2">
                  <c:v>#N/A</c:v>
                </c:pt>
                <c:pt idx="3">
                  <c:v>1.22</c:v>
                </c:pt>
                <c:pt idx="4">
                  <c:v>#N/A</c:v>
                </c:pt>
                <c:pt idx="5">
                  <c:v>0.99</c:v>
                </c:pt>
                <c:pt idx="6">
                  <c:v>#N/A</c:v>
                </c:pt>
                <c:pt idx="7">
                  <c:v>1.17</c:v>
                </c:pt>
                <c:pt idx="8">
                  <c:v>#N/A</c:v>
                </c:pt>
                <c:pt idx="9">
                  <c:v>1.54</c:v>
                </c:pt>
              </c:numCache>
            </c:numRef>
          </c:val>
          <c:extLst>
            <c:ext xmlns:c16="http://schemas.microsoft.com/office/drawing/2014/chart" uri="{C3380CC4-5D6E-409C-BE32-E72D297353CC}">
              <c16:uniqueId val="{00000005-C83E-43D7-B81D-96440841C3D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2.96</c:v>
                </c:pt>
                <c:pt idx="2">
                  <c:v>#N/A</c:v>
                </c:pt>
                <c:pt idx="3">
                  <c:v>2.27</c:v>
                </c:pt>
                <c:pt idx="4">
                  <c:v>#N/A</c:v>
                </c:pt>
                <c:pt idx="5">
                  <c:v>4.51</c:v>
                </c:pt>
                <c:pt idx="6">
                  <c:v>#N/A</c:v>
                </c:pt>
                <c:pt idx="7">
                  <c:v>3.79</c:v>
                </c:pt>
                <c:pt idx="8">
                  <c:v>#N/A</c:v>
                </c:pt>
                <c:pt idx="9">
                  <c:v>2.2200000000000002</c:v>
                </c:pt>
              </c:numCache>
            </c:numRef>
          </c:val>
          <c:extLst>
            <c:ext xmlns:c16="http://schemas.microsoft.com/office/drawing/2014/chart" uri="{C3380CC4-5D6E-409C-BE32-E72D297353CC}">
              <c16:uniqueId val="{00000006-C83E-43D7-B81D-96440841C3D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3.78</c:v>
                </c:pt>
                <c:pt idx="2">
                  <c:v>#N/A</c:v>
                </c:pt>
                <c:pt idx="3">
                  <c:v>3.88</c:v>
                </c:pt>
                <c:pt idx="4">
                  <c:v>#N/A</c:v>
                </c:pt>
                <c:pt idx="5">
                  <c:v>3.89</c:v>
                </c:pt>
                <c:pt idx="6">
                  <c:v>#N/A</c:v>
                </c:pt>
                <c:pt idx="7">
                  <c:v>0.64</c:v>
                </c:pt>
                <c:pt idx="8">
                  <c:v>#N/A</c:v>
                </c:pt>
                <c:pt idx="9">
                  <c:v>3.91</c:v>
                </c:pt>
              </c:numCache>
            </c:numRef>
          </c:val>
          <c:extLst>
            <c:ext xmlns:c16="http://schemas.microsoft.com/office/drawing/2014/chart" uri="{C3380CC4-5D6E-409C-BE32-E72D297353CC}">
              <c16:uniqueId val="{00000007-C83E-43D7-B81D-96440841C3D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14.92</c:v>
                </c:pt>
                <c:pt idx="2">
                  <c:v>#N/A</c:v>
                </c:pt>
                <c:pt idx="3">
                  <c:v>13.3</c:v>
                </c:pt>
                <c:pt idx="4">
                  <c:v>#N/A</c:v>
                </c:pt>
                <c:pt idx="5">
                  <c:v>13.26</c:v>
                </c:pt>
                <c:pt idx="6">
                  <c:v>#N/A</c:v>
                </c:pt>
                <c:pt idx="7">
                  <c:v>11.92</c:v>
                </c:pt>
                <c:pt idx="8">
                  <c:v>#N/A</c:v>
                </c:pt>
                <c:pt idx="9">
                  <c:v>13.45</c:v>
                </c:pt>
              </c:numCache>
            </c:numRef>
          </c:val>
          <c:extLst>
            <c:ext xmlns:c16="http://schemas.microsoft.com/office/drawing/2014/chart" uri="{C3380CC4-5D6E-409C-BE32-E72D297353CC}">
              <c16:uniqueId val="{00000008-C83E-43D7-B81D-96440841C3D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c:v>
                </c:pt>
                <c:pt idx="2">
                  <c:v>#N/A</c:v>
                </c:pt>
                <c:pt idx="3">
                  <c:v>1.06</c:v>
                </c:pt>
                <c:pt idx="4">
                  <c:v>#N/A</c:v>
                </c:pt>
                <c:pt idx="5">
                  <c:v>1.47</c:v>
                </c:pt>
                <c:pt idx="6">
                  <c:v>#N/A</c:v>
                </c:pt>
                <c:pt idx="7">
                  <c:v>0.21</c:v>
                </c:pt>
                <c:pt idx="8">
                  <c:v>0.42</c:v>
                </c:pt>
                <c:pt idx="9">
                  <c:v>#N/A</c:v>
                </c:pt>
              </c:numCache>
            </c:numRef>
          </c:val>
          <c:extLst>
            <c:ext xmlns:c16="http://schemas.microsoft.com/office/drawing/2014/chart" uri="{C3380CC4-5D6E-409C-BE32-E72D297353CC}">
              <c16:uniqueId val="{00000009-C83E-43D7-B81D-96440841C3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539</c:v>
                </c:pt>
                <c:pt idx="5">
                  <c:v>566</c:v>
                </c:pt>
                <c:pt idx="8">
                  <c:v>559</c:v>
                </c:pt>
                <c:pt idx="11">
                  <c:v>548</c:v>
                </c:pt>
                <c:pt idx="14">
                  <c:v>525</c:v>
                </c:pt>
              </c:numCache>
            </c:numRef>
          </c:val>
          <c:extLst>
            <c:ext xmlns:c16="http://schemas.microsoft.com/office/drawing/2014/chart" uri="{C3380CC4-5D6E-409C-BE32-E72D297353CC}">
              <c16:uniqueId val="{00000000-9AB0-4AA1-ACF4-CF9DE8FD7B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B0-4AA1-ACF4-CF9DE8FD7B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16</c:v>
                </c:pt>
                <c:pt idx="9">
                  <c:v>0</c:v>
                </c:pt>
                <c:pt idx="12">
                  <c:v>0</c:v>
                </c:pt>
              </c:numCache>
            </c:numRef>
          </c:val>
          <c:extLst>
            <c:ext xmlns:c16="http://schemas.microsoft.com/office/drawing/2014/chart" uri="{C3380CC4-5D6E-409C-BE32-E72D297353CC}">
              <c16:uniqueId val="{00000002-9AB0-4AA1-ACF4-CF9DE8FD7B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55</c:v>
                </c:pt>
                <c:pt idx="6">
                  <c:v>50</c:v>
                </c:pt>
                <c:pt idx="9">
                  <c:v>31</c:v>
                </c:pt>
                <c:pt idx="12">
                  <c:v>32</c:v>
                </c:pt>
              </c:numCache>
            </c:numRef>
          </c:val>
          <c:extLst>
            <c:ext xmlns:c16="http://schemas.microsoft.com/office/drawing/2014/chart" uri="{C3380CC4-5D6E-409C-BE32-E72D297353CC}">
              <c16:uniqueId val="{00000003-9AB0-4AA1-ACF4-CF9DE8FD7B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142</c:v>
                </c:pt>
                <c:pt idx="3">
                  <c:v>137</c:v>
                </c:pt>
                <c:pt idx="6">
                  <c:v>150</c:v>
                </c:pt>
                <c:pt idx="9">
                  <c:v>236</c:v>
                </c:pt>
                <c:pt idx="12">
                  <c:v>137</c:v>
                </c:pt>
              </c:numCache>
            </c:numRef>
          </c:val>
          <c:extLst>
            <c:ext xmlns:c16="http://schemas.microsoft.com/office/drawing/2014/chart" uri="{C3380CC4-5D6E-409C-BE32-E72D297353CC}">
              <c16:uniqueId val="{00000004-9AB0-4AA1-ACF4-CF9DE8FD7B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B0-4AA1-ACF4-CF9DE8FD7B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B0-4AA1-ACF4-CF9DE8FD7B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716</c:v>
                </c:pt>
                <c:pt idx="3">
                  <c:v>736</c:v>
                </c:pt>
                <c:pt idx="6">
                  <c:v>726</c:v>
                </c:pt>
                <c:pt idx="9">
                  <c:v>710</c:v>
                </c:pt>
                <c:pt idx="12">
                  <c:v>709</c:v>
                </c:pt>
              </c:numCache>
            </c:numRef>
          </c:val>
          <c:extLst>
            <c:ext xmlns:c16="http://schemas.microsoft.com/office/drawing/2014/chart" uri="{C3380CC4-5D6E-409C-BE32-E72D297353CC}">
              <c16:uniqueId val="{00000007-9AB0-4AA1-ACF4-CF9DE8FD7B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391</c:v>
                </c:pt>
                <c:pt idx="2">
                  <c:v>#N/A</c:v>
                </c:pt>
                <c:pt idx="3">
                  <c:v>#N/A</c:v>
                </c:pt>
                <c:pt idx="4">
                  <c:v>378</c:v>
                </c:pt>
                <c:pt idx="5">
                  <c:v>#N/A</c:v>
                </c:pt>
                <c:pt idx="6">
                  <c:v>#N/A</c:v>
                </c:pt>
                <c:pt idx="7">
                  <c:v>383</c:v>
                </c:pt>
                <c:pt idx="8">
                  <c:v>#N/A</c:v>
                </c:pt>
                <c:pt idx="9">
                  <c:v>#N/A</c:v>
                </c:pt>
                <c:pt idx="10">
                  <c:v>429</c:v>
                </c:pt>
                <c:pt idx="11">
                  <c:v>#N/A</c:v>
                </c:pt>
                <c:pt idx="12">
                  <c:v>#N/A</c:v>
                </c:pt>
                <c:pt idx="13">
                  <c:v>353</c:v>
                </c:pt>
                <c:pt idx="14">
                  <c:v>#N/A</c:v>
                </c:pt>
              </c:numCache>
            </c:numRef>
          </c:val>
          <c:smooth val="0"/>
          <c:extLst>
            <c:ext xmlns:c16="http://schemas.microsoft.com/office/drawing/2014/chart" uri="{C3380CC4-5D6E-409C-BE32-E72D297353CC}">
              <c16:uniqueId val="{00000008-9AB0-4AA1-ACF4-CF9DE8FD7B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4664</c:v>
                </c:pt>
                <c:pt idx="5">
                  <c:v>4490</c:v>
                </c:pt>
                <c:pt idx="8">
                  <c:v>4483</c:v>
                </c:pt>
                <c:pt idx="11">
                  <c:v>4430</c:v>
                </c:pt>
                <c:pt idx="14">
                  <c:v>4253</c:v>
                </c:pt>
              </c:numCache>
            </c:numRef>
          </c:val>
          <c:extLst>
            <c:ext xmlns:c16="http://schemas.microsoft.com/office/drawing/2014/chart" uri="{C3380CC4-5D6E-409C-BE32-E72D297353CC}">
              <c16:uniqueId val="{00000000-275A-4995-9277-AA13A8135B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592</c:v>
                </c:pt>
                <c:pt idx="5">
                  <c:v>570</c:v>
                </c:pt>
                <c:pt idx="8">
                  <c:v>489</c:v>
                </c:pt>
                <c:pt idx="11">
                  <c:v>470</c:v>
                </c:pt>
                <c:pt idx="14">
                  <c:v>376</c:v>
                </c:pt>
              </c:numCache>
            </c:numRef>
          </c:val>
          <c:extLst>
            <c:ext xmlns:c16="http://schemas.microsoft.com/office/drawing/2014/chart" uri="{C3380CC4-5D6E-409C-BE32-E72D297353CC}">
              <c16:uniqueId val="{00000001-275A-4995-9277-AA13A8135B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3723</c:v>
                </c:pt>
                <c:pt idx="5">
                  <c:v>3840</c:v>
                </c:pt>
                <c:pt idx="8">
                  <c:v>4901</c:v>
                </c:pt>
                <c:pt idx="11">
                  <c:v>5828</c:v>
                </c:pt>
                <c:pt idx="14">
                  <c:v>5718</c:v>
                </c:pt>
              </c:numCache>
            </c:numRef>
          </c:val>
          <c:extLst>
            <c:ext xmlns:c16="http://schemas.microsoft.com/office/drawing/2014/chart" uri="{C3380CC4-5D6E-409C-BE32-E72D297353CC}">
              <c16:uniqueId val="{00000002-275A-4995-9277-AA13A8135B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5A-4995-9277-AA13A8135B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5A-4995-9277-AA13A8135B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5A-4995-9277-AA13A8135B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1155</c:v>
                </c:pt>
                <c:pt idx="3">
                  <c:v>1228</c:v>
                </c:pt>
                <c:pt idx="6">
                  <c:v>1299</c:v>
                </c:pt>
                <c:pt idx="9">
                  <c:v>1240</c:v>
                </c:pt>
                <c:pt idx="12">
                  <c:v>1077</c:v>
                </c:pt>
              </c:numCache>
            </c:numRef>
          </c:val>
          <c:extLst>
            <c:ext xmlns:c16="http://schemas.microsoft.com/office/drawing/2014/chart" uri="{C3380CC4-5D6E-409C-BE32-E72D297353CC}">
              <c16:uniqueId val="{00000006-275A-4995-9277-AA13A8135B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289</c:v>
                </c:pt>
                <c:pt idx="3">
                  <c:v>237</c:v>
                </c:pt>
                <c:pt idx="6">
                  <c:v>189</c:v>
                </c:pt>
                <c:pt idx="9">
                  <c:v>160</c:v>
                </c:pt>
                <c:pt idx="12">
                  <c:v>130</c:v>
                </c:pt>
              </c:numCache>
            </c:numRef>
          </c:val>
          <c:extLst>
            <c:ext xmlns:c16="http://schemas.microsoft.com/office/drawing/2014/chart" uri="{C3380CC4-5D6E-409C-BE32-E72D297353CC}">
              <c16:uniqueId val="{00000007-275A-4995-9277-AA13A8135B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1221</c:v>
                </c:pt>
                <c:pt idx="3">
                  <c:v>1171</c:v>
                </c:pt>
                <c:pt idx="6">
                  <c:v>1191</c:v>
                </c:pt>
                <c:pt idx="9">
                  <c:v>1643</c:v>
                </c:pt>
                <c:pt idx="12">
                  <c:v>1495</c:v>
                </c:pt>
              </c:numCache>
            </c:numRef>
          </c:val>
          <c:extLst>
            <c:ext xmlns:c16="http://schemas.microsoft.com/office/drawing/2014/chart" uri="{C3380CC4-5D6E-409C-BE32-E72D297353CC}">
              <c16:uniqueId val="{00000008-275A-4995-9277-AA13A8135B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c:v>
                </c:pt>
                <c:pt idx="3">
                  <c:v>16</c:v>
                </c:pt>
                <c:pt idx="6">
                  <c:v>0</c:v>
                </c:pt>
                <c:pt idx="9">
                  <c:v>0</c:v>
                </c:pt>
                <c:pt idx="12">
                  <c:v>0</c:v>
                </c:pt>
              </c:numCache>
            </c:numRef>
          </c:val>
          <c:extLst>
            <c:ext xmlns:c16="http://schemas.microsoft.com/office/drawing/2014/chart" uri="{C3380CC4-5D6E-409C-BE32-E72D297353CC}">
              <c16:uniqueId val="{00000009-275A-4995-9277-AA13A8135B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6822</c:v>
                </c:pt>
                <c:pt idx="3">
                  <c:v>6454</c:v>
                </c:pt>
                <c:pt idx="6">
                  <c:v>6465</c:v>
                </c:pt>
                <c:pt idx="9">
                  <c:v>6266</c:v>
                </c:pt>
                <c:pt idx="12">
                  <c:v>5917</c:v>
                </c:pt>
              </c:numCache>
            </c:numRef>
          </c:val>
          <c:extLst>
            <c:ext xmlns:c16="http://schemas.microsoft.com/office/drawing/2014/chart" uri="{C3380CC4-5D6E-409C-BE32-E72D297353CC}">
              <c16:uniqueId val="{0000000A-275A-4995-9277-AA13A8135B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541</c:v>
                </c:pt>
                <c:pt idx="2">
                  <c:v>#N/A</c:v>
                </c:pt>
                <c:pt idx="3">
                  <c:v>#N/A</c:v>
                </c:pt>
                <c:pt idx="4">
                  <c:v>205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5A-4995-9277-AA13A8135B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1300</c:v>
                </c:pt>
                <c:pt idx="1">
                  <c:v>1300</c:v>
                </c:pt>
                <c:pt idx="2">
                  <c:v>1300</c:v>
                </c:pt>
              </c:numCache>
            </c:numRef>
          </c:val>
          <c:extLst>
            <c:ext xmlns:c16="http://schemas.microsoft.com/office/drawing/2014/chart" uri="{C3380CC4-5D6E-409C-BE32-E72D297353CC}">
              <c16:uniqueId val="{00000000-E2C0-4854-9808-EFD379A07C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212</c:v>
                </c:pt>
                <c:pt idx="1">
                  <c:v>300</c:v>
                </c:pt>
                <c:pt idx="2">
                  <c:v>300</c:v>
                </c:pt>
              </c:numCache>
            </c:numRef>
          </c:val>
          <c:extLst>
            <c:ext xmlns:c16="http://schemas.microsoft.com/office/drawing/2014/chart" uri="{C3380CC4-5D6E-409C-BE32-E72D297353CC}">
              <c16:uniqueId val="{00000001-E2C0-4854-9808-EFD379A07C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3031</c:v>
                </c:pt>
                <c:pt idx="1">
                  <c:v>3837</c:v>
                </c:pt>
                <c:pt idx="2">
                  <c:v>3711</c:v>
                </c:pt>
              </c:numCache>
            </c:numRef>
          </c:val>
          <c:extLst>
            <c:ext xmlns:c16="http://schemas.microsoft.com/office/drawing/2014/chart" uri="{C3380CC4-5D6E-409C-BE32-E72D297353CC}">
              <c16:uniqueId val="{00000002-E2C0-4854-9808-EFD379A07C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に対する元利償還金分の負担金は１百万円増となったものの、一般会計における元利償還金は１百万円減、公営企業債の元利償還金に対する繰入も９９百万円減となった為、元利償還金等としては９９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算入公債費等においても、基準財政需要額に算入された公債費が１５百万円減となったことにより、２３百万円減となった結果、分子が７６百万（１７．７％）減となった。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令和３年度に比べて３億８，１００万円減となったものの、将来負担額においては地方債現在高、公営企業債等繰入見込額、退職手当負担見込額などがそれぞれ減になったことにより、総額６億９，０００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その結果、将来負担比率の分子は昨年に引き続きマイナスとなった。</a:t>
          </a:r>
          <a:endParaRPr kumimoji="1" lang="ja-JP" altLang="en-US" sz="1400" b="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ごみ焼却場建設事業のため１億９，６００万円を取り崩し、ふるさと創生基金においてもふるさと納税分４，６００万円取り崩した。障がい者共同作業所や特別養護老人ホーム等の施設整備支援の為、社会福祉推進基金へ１億１，６８５万円積立てた。基金全体としては１億２，６００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引き続きごみ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焼却場建設や歴史民俗資料館改修事業などの大規模事業のため、大きく基金を取り崩していくことが見込まれるが、交付税措置率の高い起債を優先し、バランスを図りつつ取崩しを抑えるよう努める。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人材育成基金：人材を育成するための事業に要する経費に充てるため。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町立図書館基金：図書館の蔵書整備の経費に充てるため。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公共施設整備基金：新ごみ焼却場建設事業の財源の為、１億９，６００万円を取り崩した。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ふるさと創生基金：ふるさと納税分４，６００万円を取り崩した。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社会福祉推進基金：障がい者共同作業所や特別養護老人ホーム整備支援の為、１億１，６８５万円増加。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ふるさと創生基金：地域づくり事業の財源不足を補うため、計画的に取り崩していく予定だが３億円程度は確保していく。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産業振興基金：農業、漁業、観光業、商工業へ充当予定だが、事業の剰余金等は可能な限り繰り戻し、現水準維持できるよう努める。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財政調整基金については前年と同額。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ため、公共施設整備基金の取崩しに加え、財政調整基金も大きく取崩す見込みだが、近年の豪雨や台風による災害が多くなっているため、早急に対応できるよう基金残高５億円を確保するよう計画的な取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減債基金については前年と同額。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短期的には取崩す予定はないが、今後の金利変動等により、取崩して対応していく。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7,053
6,942
72.24
9,214,783
8,995,295
86,702
3,900,396
5,917,195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町税等の増収により３．２％２，９７８万円の増となり、基準財政需要額においては消防費で増となったものの、土木費や小学校費の減により１．８％６，８０３万円の減となったため、前年度より０．０１ポイント低くなった。</a:t>
          </a:r>
        </a:p>
        <a:p>
          <a:r>
            <a:rPr kumimoji="1" lang="ja-JP" altLang="en-US" sz="1300">
              <a:latin typeface="ＭＳ Ｐゴシック" panose="020B0600070205080204" pitchFamily="50" charset="-128"/>
              <a:ea typeface="ＭＳ Ｐゴシック" panose="020B0600070205080204" pitchFamily="50" charset="-128"/>
            </a:rPr>
            <a:t>　町税等の増収は、均等割は減少しているものの所得割が回復した。コロナ禍後の経済復興の兆しが見えたことが要因と推察しているが、人口が減少傾向にあり、固定資産も評価替えによる調定減となっているため、徴収強化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212054"/>
          <a:ext cx="0" cy="1283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495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96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21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361222"/>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04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338242"/>
          <a:ext cx="8128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697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733824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164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333500" y="73382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1648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1878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696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21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310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39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2874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2874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も良い比率となっているが、分母となる経常一般財源において地方交付税が３．４％１億０，４８７万円減少し、加えて分子の経常経費充当一般財源も光熱水費等経費の上昇、既存ごみ焼却施設の維持補修費や消防デジタル無線保守点検などにより増加している。人件費は削減することが難しいものの、公共施設に係る維持補修費、物件費等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933178"/>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61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62</xdr:row>
      <xdr:rowOff>155448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52850" y="10239248"/>
          <a:ext cx="7620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56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59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62</xdr:row>
      <xdr:rowOff>145796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239248"/>
          <a:ext cx="812800" cy="3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526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97282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539476"/>
          <a:ext cx="812800" cy="2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97282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333500" y="10661142"/>
          <a:ext cx="79375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7995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88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7802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086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49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3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192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488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26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775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55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610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3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４９，２８７円増加している。類似団体平均を大きく上回っているのは地理的要因により島内各所に点在する保育所を直営しているほか、空港消防業務を受託しており、職員数が多く人件費やごみ処理施設、汚泥再生処理センター等の運営に係る物件費、維持補修費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今後も人口減少により、悪化していくことが見込まれるが、職員の事務効率化をはじめ、施設の集約化を図ることでコスト削減に努めていく。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514850" y="13405959"/>
          <a:ext cx="0" cy="1604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584700" y="149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425950" y="15010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584700" y="131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425950" y="13405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164390</xdr:rowOff>
    </xdr:from>
    <xdr:to>
      <xdr:col>23</xdr:col>
      <xdr:colOff>133350</xdr:colOff>
      <xdr:row>83</xdr:row>
      <xdr:rowOff>92047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752850" y="13910870"/>
          <a:ext cx="762000" cy="9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584700" y="1347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464050" y="136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164390</xdr:rowOff>
    </xdr:from>
    <xdr:to>
      <xdr:col>19</xdr:col>
      <xdr:colOff>133350</xdr:colOff>
      <xdr:row>83</xdr:row>
      <xdr:rowOff>8212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940050" y="13910870"/>
          <a:ext cx="8128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702050" y="1359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409950" y="1336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5688</xdr:rowOff>
    </xdr:from>
    <xdr:to>
      <xdr:col>15</xdr:col>
      <xdr:colOff>82550</xdr:colOff>
      <xdr:row>83</xdr:row>
      <xdr:rowOff>8212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127250" y="13919808"/>
          <a:ext cx="8128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889250" y="13574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97150" y="1334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99865</xdr:rowOff>
    </xdr:from>
    <xdr:to>
      <xdr:col>11</xdr:col>
      <xdr:colOff>31750</xdr:colOff>
      <xdr:row>83</xdr:row>
      <xdr:rowOff>5688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333500" y="13846345"/>
          <a:ext cx="793750" cy="7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95500" y="1353980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84350" y="1331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82700" y="135248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71550" y="132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41247</xdr:rowOff>
    </xdr:from>
    <xdr:to>
      <xdr:col>23</xdr:col>
      <xdr:colOff>184150</xdr:colOff>
      <xdr:row>83</xdr:row>
      <xdr:rowOff>142847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464050" y="139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584700" y="139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113590</xdr:rowOff>
    </xdr:from>
    <xdr:to>
      <xdr:col>19</xdr:col>
      <xdr:colOff>184150</xdr:colOff>
      <xdr:row>83</xdr:row>
      <xdr:rowOff>43740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702050" y="1386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28517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409950" y="1394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128862</xdr:rowOff>
    </xdr:from>
    <xdr:to>
      <xdr:col>15</xdr:col>
      <xdr:colOff>133350</xdr:colOff>
      <xdr:row>83</xdr:row>
      <xdr:rowOff>59012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889250" y="13875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43789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97150" y="1395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126338</xdr:rowOff>
    </xdr:from>
    <xdr:to>
      <xdr:col>11</xdr:col>
      <xdr:colOff>82550</xdr:colOff>
      <xdr:row>83</xdr:row>
      <xdr:rowOff>56488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95500" y="138728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41265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84350" y="1395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49065</xdr:rowOff>
    </xdr:from>
    <xdr:to>
      <xdr:col>7</xdr:col>
      <xdr:colOff>31750</xdr:colOff>
      <xdr:row>82</xdr:row>
      <xdr:rowOff>150665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82700" y="13795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135442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71550" y="1388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は国の基準としているが、昇格に必要な年限を長くしているほか、昇給金額を抑えることで、水準が大きく変動することなく、全国市平均をはじめ、全国町村平均、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今後も引き続き、行政サービスの向上と現給与水準の維持に努める。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474950" y="13641433"/>
          <a:ext cx="0" cy="1482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563850" y="1509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405100" y="1512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62593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712950" y="13576300"/>
          <a:ext cx="7620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563850" y="14317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427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51102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903960" y="13576300"/>
          <a:ext cx="80899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665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370050" y="144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51102</xdr:rowOff>
    </xdr:from>
    <xdr:to>
      <xdr:col>72</xdr:col>
      <xdr:colOff>203200</xdr:colOff>
      <xdr:row>81</xdr:row>
      <xdr:rowOff>85573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106400" y="13629942"/>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85573</xdr:rowOff>
    </xdr:from>
    <xdr:to>
      <xdr:col>68</xdr:col>
      <xdr:colOff>152400</xdr:colOff>
      <xdr:row>81</xdr:row>
      <xdr:rowOff>154516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2293600" y="13664413"/>
          <a:ext cx="8128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055600" y="142763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7635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242800" y="142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507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427960" y="135906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563850" y="13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665960" y="135255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370050" y="1329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302</xdr:rowOff>
    </xdr:from>
    <xdr:to>
      <xdr:col>73</xdr:col>
      <xdr:colOff>44450</xdr:colOff>
      <xdr:row>81</xdr:row>
      <xdr:rowOff>101902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868400" y="135791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112079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557250" y="133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34773</xdr:rowOff>
    </xdr:from>
    <xdr:to>
      <xdr:col>68</xdr:col>
      <xdr:colOff>203200</xdr:colOff>
      <xdr:row>81</xdr:row>
      <xdr:rowOff>136373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055600" y="1361361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146550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763500" y="1339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242800" y="13682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950700" y="134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職員数が全国をはじめ、類似団体の平均を大きく上回っているのは島内に点在する保育所の直営や消防救急業務のほか、空港消防業務を受託しているためである。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今後も人口減少に伴い割合は上がっていくが、事務の効率化を図りつつ、多様な行政需要に対応できる組織へ再編を進め、定員管理に努める。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474950" y="10034524"/>
          <a:ext cx="0" cy="1260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5563850" y="112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405100" y="11294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5563850" y="978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405100" y="10034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63119</xdr:rowOff>
    </xdr:from>
    <xdr:to>
      <xdr:col>81</xdr:col>
      <xdr:colOff>44450</xdr:colOff>
      <xdr:row>67</xdr:row>
      <xdr:rowOff>154813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712950" y="11294999"/>
          <a:ext cx="762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5563850" y="10264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427960" y="1041548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127466</xdr:rowOff>
    </xdr:from>
    <xdr:to>
      <xdr:col>77</xdr:col>
      <xdr:colOff>44450</xdr:colOff>
      <xdr:row>67</xdr:row>
      <xdr:rowOff>154813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903960" y="11359346"/>
          <a:ext cx="80899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665960" y="104122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370050" y="1018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22902</xdr:rowOff>
    </xdr:from>
    <xdr:to>
      <xdr:col>72</xdr:col>
      <xdr:colOff>203200</xdr:colOff>
      <xdr:row>67</xdr:row>
      <xdr:rowOff>127466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106400" y="11254782"/>
          <a:ext cx="79756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868400" y="10408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557250" y="10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104267</xdr:rowOff>
    </xdr:from>
    <xdr:to>
      <xdr:col>68</xdr:col>
      <xdr:colOff>152400</xdr:colOff>
      <xdr:row>67</xdr:row>
      <xdr:rowOff>22902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2293600" y="11168507"/>
          <a:ext cx="812800" cy="8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055600" y="1041065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763500" y="101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2242800" y="1040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1950700" y="10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12319</xdr:rowOff>
    </xdr:from>
    <xdr:to>
      <xdr:col>81</xdr:col>
      <xdr:colOff>95250</xdr:colOff>
      <xdr:row>67</xdr:row>
      <xdr:rowOff>113919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427960" y="1124419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79646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5563850" y="1114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104013</xdr:rowOff>
    </xdr:from>
    <xdr:to>
      <xdr:col>77</xdr:col>
      <xdr:colOff>95250</xdr:colOff>
      <xdr:row>68</xdr:row>
      <xdr:rowOff>34163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665960" y="113358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18940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370050" y="11418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76666</xdr:rowOff>
    </xdr:from>
    <xdr:to>
      <xdr:col>73</xdr:col>
      <xdr:colOff>44450</xdr:colOff>
      <xdr:row>68</xdr:row>
      <xdr:rowOff>6816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868400" y="113085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163043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557250" y="113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143552</xdr:rowOff>
    </xdr:from>
    <xdr:to>
      <xdr:col>68</xdr:col>
      <xdr:colOff>203200</xdr:colOff>
      <xdr:row>67</xdr:row>
      <xdr:rowOff>73702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055600" y="1120779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58479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2763500" y="1129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53467</xdr:rowOff>
    </xdr:from>
    <xdr:to>
      <xdr:col>64</xdr:col>
      <xdr:colOff>152400</xdr:colOff>
      <xdr:row>66</xdr:row>
      <xdr:rowOff>155067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2242800" y="111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139844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1950700" y="1120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より少しづつ改善しているが、類似団体と比べ３．７％と大きく差が出る結果となっっているが、新規発行債を抑制していることにより、元利償還金の額が減っている。しかしながら、令和５年・令和６年の焼却場建設事業及び歴史民俗資料館改修事業で約１０億円弱の起債を行う予定である為、公債費負担比率が上昇することが予想される。引き続き交付税措置のある起債を優先し、他事業において単独の起債を最小限に抑制することで公債費負担比率の分母を上げ、大幅な上昇とならないよう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6056376"/>
          <a:ext cx="0" cy="1490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5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547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8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6056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46990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712950" y="7191756"/>
          <a:ext cx="762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668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66294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903960" y="7255510"/>
          <a:ext cx="80899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5960" y="68590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663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43</xdr:row>
      <xdr:rowOff>75946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106400" y="7274814"/>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6903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75946</xdr:rowOff>
    </xdr:from>
    <xdr:to>
      <xdr:col>68</xdr:col>
      <xdr:colOff>152400</xdr:colOff>
      <xdr:row>43</xdr:row>
      <xdr:rowOff>95250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2293600" y="7284466"/>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666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27960" y="71409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711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5960" y="72085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729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7224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731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25146</xdr:rowOff>
    </xdr:from>
    <xdr:to>
      <xdr:col>68</xdr:col>
      <xdr:colOff>203200</xdr:colOff>
      <xdr:row>43</xdr:row>
      <xdr:rowOff>126746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72336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111523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73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比率は０％となっているが、令和３年度より焼却場の建設に着手しているため、今後は大きく基金を取り崩し、地方債を発行する予定。また、歴史民俗資料館の改修も大規模事業となるため、将来負担比率は再び発生すると予測している。</a:t>
          </a:r>
        </a:p>
        <a:p>
          <a:r>
            <a:rPr kumimoji="1" lang="ja-JP" altLang="en-US" sz="1300">
              <a:latin typeface="ＭＳ Ｐゴシック" panose="020B0600070205080204" pitchFamily="50" charset="-128"/>
              <a:ea typeface="ＭＳ Ｐゴシック" panose="020B0600070205080204" pitchFamily="50" charset="-128"/>
            </a:rPr>
            <a:t>　新規発行債や基金の取り崩しの抑制に努め、将来負担比率が上昇しないよう健全な財政運営を図る。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474950" y="2321137"/>
          <a:ext cx="0" cy="1429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5563850" y="37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405100" y="375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58843</xdr:rowOff>
    </xdr:from>
    <xdr:to>
      <xdr:col>68</xdr:col>
      <xdr:colOff>152400</xdr:colOff>
      <xdr:row>15</xdr:row>
      <xdr:rowOff>33514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2293600" y="2405803"/>
          <a:ext cx="812800" cy="14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868400" y="2315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557250" y="20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055600" y="23105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763500" y="20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2242800" y="23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1950700" y="21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xdr:rowOff>
    </xdr:from>
    <xdr:to>
      <xdr:col>68</xdr:col>
      <xdr:colOff>203200</xdr:colOff>
      <xdr:row>14</xdr:row>
      <xdr:rowOff>109643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055600" y="235500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94420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763500" y="244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154164</xdr:rowOff>
    </xdr:from>
    <xdr:to>
      <xdr:col>64</xdr:col>
      <xdr:colOff>152400</xdr:colOff>
      <xdr:row>15</xdr:row>
      <xdr:rowOff>84314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2242800" y="2501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69091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1950700" y="25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7,053
6,942
72.24
9,214,783
8,995,295
86,702
3,900,396
5,917,195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保育所４施設の運営や消防業務の直営、空港消防業務受託等により職員数が多いため、給与水準を低くすることで類似団体とほぼ同規模を保ってきた。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しているが、消防職員の増員、臨時保育士の雇用など削減することが難しいため、今後も同給与水準を維持しつつ、適正な人員管理に努めることで行政サービスの向上を目指していく。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6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887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と比較して比率が増加したが、電気料等の光熱水費が約４，０００万円ほど増額となった影響が大きい。類似団体に比べて施設数が多いことから、比率上昇幅も大きくなっている。今後、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デジタル化によりシステムに係るコストで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増加が見込まれるが、その他のコスト削減に取り組み同水準を維持していけるよう努める。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5249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52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18</xdr:row>
      <xdr:rowOff>94996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524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94996</xdr:rowOff>
    </xdr:from>
    <xdr:to>
      <xdr:col>69</xdr:col>
      <xdr:colOff>92075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81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比べて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比率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っているものの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金額ベースでは１億４，４６７万円の減となっている。これは、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新型コロナウイルス感染症対策の給付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事業がひと段落したことに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るもの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制度上削減が難しい経費であるため、制度改正に注視するとともに資格審査事務を適正に行い、給付に努める。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90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8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令和２年度に浄化槽設置管理事業が企業会計へ移管したことにより、５．７％と大きく減となっている。</a:t>
          </a:r>
        </a:p>
        <a:p>
          <a:r>
            <a:rPr kumimoji="1" lang="ja-JP" altLang="en-US" sz="1300">
              <a:latin typeface="ＭＳ Ｐゴシック" panose="020B0600070205080204" pitchFamily="50" charset="-128"/>
              <a:ea typeface="ＭＳ Ｐゴシック" panose="020B0600070205080204" pitchFamily="50" charset="-128"/>
            </a:rPr>
            <a:t>　前年度と比較して１．５％悪化したのは、消防デジタル無線事業の保守点検が大きく影響している。</a:t>
          </a:r>
        </a:p>
        <a:p>
          <a:r>
            <a:rPr kumimoji="1" lang="ja-JP" altLang="en-US" sz="1300">
              <a:latin typeface="ＭＳ Ｐゴシック" panose="020B0600070205080204" pitchFamily="50" charset="-128"/>
              <a:ea typeface="ＭＳ Ｐゴシック" panose="020B0600070205080204" pitchFamily="50" charset="-128"/>
            </a:rPr>
            <a:t>　繰出金においては国民健康保険特別会計への繰出金は減少したが、介護保険特別会計への繰出金が増加したため同額程度となった。国保税を段階的に上げているが、一般会計からの補てんに大きく依存しており、今後も段階的な値上げを検討す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85090</xdr:rowOff>
    </xdr:from>
    <xdr:to>
      <xdr:col>82</xdr:col>
      <xdr:colOff>107950</xdr:colOff>
      <xdr:row>54</xdr:row>
      <xdr:rowOff>27940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171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46990</xdr:rowOff>
    </xdr:from>
    <xdr:to>
      <xdr:col>78</xdr:col>
      <xdr:colOff>69850</xdr:colOff>
      <xdr:row>53</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13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46990</xdr:rowOff>
    </xdr:from>
    <xdr:to>
      <xdr:col>73</xdr:col>
      <xdr:colOff>180975</xdr:colOff>
      <xdr:row>55</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1338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8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165117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34290</xdr:rowOff>
    </xdr:from>
    <xdr:to>
      <xdr:col>78</xdr:col>
      <xdr:colOff>120650</xdr:colOff>
      <xdr:row>53</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146067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89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167640</xdr:rowOff>
    </xdr:from>
    <xdr:to>
      <xdr:col>74</xdr:col>
      <xdr:colOff>31750</xdr:colOff>
      <xdr:row>53</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国の補助事業である雇用機会拡充補助事業が前年度より３０９％（３，６５９万円）増となったが、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公営企業会計への繰出金が前年度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１５．７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９３２２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前年度と同水準となっている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今後も公営企業会計への繰出は増加傾向にあるため、公営企業の経営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健全化を進め、繰出削減に努めるとともに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、令和５年１０月より水道代及び浄化槽手数料の料金改定を行い、経費削減を図る。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21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214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37</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12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751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厳しい財政運営が続いて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、起債抑制を続けてきたことにより元利償還金が年々減少して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、充当特定財源は同額程度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であるものの、１．１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てしまい、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して悪化する結果となった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今後、焼却場建設事業や歴史民俗資料館改修事業により、さらに厳しい財政状況となることが見込まれるが、建設事業の平準化を図り、新規発行債を抑制していくことで健全な財政運営を図る。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038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全体として類似団体平均を下回っているが、人件費については削減できない経費となっているため、その他が増加してしまうと類似団体を上回ってしまう可能性がある。</a:t>
          </a:r>
        </a:p>
        <a:p>
          <a:r>
            <a:rPr kumimoji="1" lang="ja-JP" altLang="en-US" sz="1300">
              <a:latin typeface="ＭＳ Ｐゴシック" panose="020B0600070205080204" pitchFamily="50" charset="-128"/>
              <a:ea typeface="ＭＳ Ｐゴシック" panose="020B0600070205080204" pitchFamily="50" charset="-128"/>
            </a:rPr>
            <a:t>　前年度と比較し５．４％増加しているが、類似団体は２．８％増加で推移しているため、健全な財政運営を行っていくためには、今後もこれまで以上の歳出削減を図っていく必要がある。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168911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9337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76</xdr:row>
      <xdr:rowOff>119380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933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77</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495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3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134638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83820</xdr:rowOff>
    </xdr:from>
    <xdr:to>
      <xdr:col>78</xdr:col>
      <xdr:colOff>120650</xdr:colOff>
      <xdr:row>76</xdr:row>
      <xdr:rowOff>13970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24147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114300</xdr:rowOff>
    </xdr:from>
    <xdr:to>
      <xdr:col>69</xdr:col>
      <xdr:colOff>142875</xdr:colOff>
      <xdr:row>78</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54627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43805</xdr:rowOff>
    </xdr:from>
    <xdr:to>
      <xdr:col>29</xdr:col>
      <xdr:colOff>127000</xdr:colOff>
      <xdr:row>14</xdr:row>
      <xdr:rowOff>46716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91730"/>
          <a:ext cx="647700" cy="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43805</xdr:rowOff>
    </xdr:from>
    <xdr:to>
      <xdr:col>26</xdr:col>
      <xdr:colOff>50800</xdr:colOff>
      <xdr:row>14</xdr:row>
      <xdr:rowOff>99530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91730"/>
          <a:ext cx="698500" cy="5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71816</xdr:rowOff>
    </xdr:from>
    <xdr:to>
      <xdr:col>22</xdr:col>
      <xdr:colOff>114300</xdr:colOff>
      <xdr:row>14</xdr:row>
      <xdr:rowOff>99530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19741"/>
          <a:ext cx="698500" cy="2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71816</xdr:rowOff>
    </xdr:from>
    <xdr:to>
      <xdr:col>18</xdr:col>
      <xdr:colOff>177800</xdr:colOff>
      <xdr:row>14</xdr:row>
      <xdr:rowOff>169840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19741"/>
          <a:ext cx="698500" cy="9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167366</xdr:rowOff>
    </xdr:from>
    <xdr:to>
      <xdr:col>29</xdr:col>
      <xdr:colOff>177800</xdr:colOff>
      <xdr:row>14</xdr:row>
      <xdr:rowOff>97516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12443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164455</xdr:rowOff>
    </xdr:from>
    <xdr:to>
      <xdr:col>26</xdr:col>
      <xdr:colOff>101600</xdr:colOff>
      <xdr:row>14</xdr:row>
      <xdr:rowOff>94605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104782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48730</xdr:rowOff>
    </xdr:from>
    <xdr:to>
      <xdr:col>22</xdr:col>
      <xdr:colOff>165100</xdr:colOff>
      <xdr:row>14</xdr:row>
      <xdr:rowOff>150330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9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160507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21016</xdr:rowOff>
    </xdr:from>
    <xdr:to>
      <xdr:col>19</xdr:col>
      <xdr:colOff>38100</xdr:colOff>
      <xdr:row>14</xdr:row>
      <xdr:rowOff>122616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132793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119040</xdr:rowOff>
    </xdr:from>
    <xdr:to>
      <xdr:col>15</xdr:col>
      <xdr:colOff>101600</xdr:colOff>
      <xdr:row>15</xdr:row>
      <xdr:rowOff>49190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59367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19264</xdr:rowOff>
    </xdr:from>
    <xdr:to>
      <xdr:col>29</xdr:col>
      <xdr:colOff>127000</xdr:colOff>
      <xdr:row>35</xdr:row>
      <xdr:rowOff>183595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29614"/>
          <a:ext cx="647700" cy="164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19264</xdr:rowOff>
    </xdr:from>
    <xdr:to>
      <xdr:col>26</xdr:col>
      <xdr:colOff>50800</xdr:colOff>
      <xdr:row>35</xdr:row>
      <xdr:rowOff>136210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629614"/>
          <a:ext cx="698500" cy="116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136210</xdr:rowOff>
    </xdr:from>
    <xdr:to>
      <xdr:col>22</xdr:col>
      <xdr:colOff>114300</xdr:colOff>
      <xdr:row>35</xdr:row>
      <xdr:rowOff>154759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46560"/>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147035</xdr:rowOff>
    </xdr:from>
    <xdr:to>
      <xdr:col>18</xdr:col>
      <xdr:colOff>177800</xdr:colOff>
      <xdr:row>35</xdr:row>
      <xdr:rowOff>154759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757385"/>
          <a:ext cx="698500" cy="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132795</xdr:rowOff>
    </xdr:from>
    <xdr:to>
      <xdr:col>29</xdr:col>
      <xdr:colOff>177800</xdr:colOff>
      <xdr:row>35</xdr:row>
      <xdr:rowOff>234395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43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320772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311364</xdr:rowOff>
    </xdr:from>
    <xdr:to>
      <xdr:col>26</xdr:col>
      <xdr:colOff>101600</xdr:colOff>
      <xdr:row>35</xdr:row>
      <xdr:rowOff>70064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7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80241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4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85410</xdr:rowOff>
    </xdr:from>
    <xdr:to>
      <xdr:col>22</xdr:col>
      <xdr:colOff>165100</xdr:colOff>
      <xdr:row>35</xdr:row>
      <xdr:rowOff>187010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9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197187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6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103959</xdr:rowOff>
    </xdr:from>
    <xdr:to>
      <xdr:col>19</xdr:col>
      <xdr:colOff>38100</xdr:colOff>
      <xdr:row>35</xdr:row>
      <xdr:rowOff>205559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1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215736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8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96235</xdr:rowOff>
    </xdr:from>
    <xdr:to>
      <xdr:col>15</xdr:col>
      <xdr:colOff>101600</xdr:colOff>
      <xdr:row>35</xdr:row>
      <xdr:rowOff>197835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0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208012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7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7,053
6,942
72.24
9,214,783
8,995,295
86,702
3,900,396
5,917,195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138732</xdr:rowOff>
    </xdr:from>
    <xdr:to>
      <xdr:col>24</xdr:col>
      <xdr:colOff>63500</xdr:colOff>
      <xdr:row>32</xdr:row>
      <xdr:rowOff>152311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25132"/>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138732</xdr:rowOff>
    </xdr:from>
    <xdr:to>
      <xdr:col>19</xdr:col>
      <xdr:colOff>177800</xdr:colOff>
      <xdr:row>33</xdr:row>
      <xdr:rowOff>63386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25132"/>
          <a:ext cx="8890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63386</xdr:rowOff>
    </xdr:from>
    <xdr:to>
      <xdr:col>15</xdr:col>
      <xdr:colOff>50800</xdr:colOff>
      <xdr:row>34</xdr:row>
      <xdr:rowOff>5992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21236"/>
          <a:ext cx="889000" cy="1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5992</xdr:rowOff>
    </xdr:from>
    <xdr:to>
      <xdr:col>10</xdr:col>
      <xdr:colOff>114300</xdr:colOff>
      <xdr:row>34</xdr:row>
      <xdr:rowOff>48839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35292"/>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101511</xdr:rowOff>
    </xdr:from>
    <xdr:to>
      <xdr:col>24</xdr:col>
      <xdr:colOff>114300</xdr:colOff>
      <xdr:row>33</xdr:row>
      <xdr:rowOff>31661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124388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3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87932</xdr:rowOff>
    </xdr:from>
    <xdr:to>
      <xdr:col>20</xdr:col>
      <xdr:colOff>38100</xdr:colOff>
      <xdr:row>33</xdr:row>
      <xdr:rowOff>18082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34609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4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12586</xdr:rowOff>
    </xdr:from>
    <xdr:to>
      <xdr:col>15</xdr:col>
      <xdr:colOff>101600</xdr:colOff>
      <xdr:row>33</xdr:row>
      <xdr:rowOff>114186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130713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126642</xdr:rowOff>
    </xdr:from>
    <xdr:to>
      <xdr:col>10</xdr:col>
      <xdr:colOff>165100</xdr:colOff>
      <xdr:row>34</xdr:row>
      <xdr:rowOff>56792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73319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5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169489</xdr:rowOff>
    </xdr:from>
    <xdr:to>
      <xdr:col>6</xdr:col>
      <xdr:colOff>38100</xdr:colOff>
      <xdr:row>34</xdr:row>
      <xdr:rowOff>99639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116166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123681</xdr:rowOff>
    </xdr:from>
    <xdr:to>
      <xdr:col>24</xdr:col>
      <xdr:colOff>63500</xdr:colOff>
      <xdr:row>57</xdr:row>
      <xdr:rowOff>30667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4881"/>
          <a:ext cx="838200" cy="7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163437</xdr:rowOff>
    </xdr:from>
    <xdr:to>
      <xdr:col>19</xdr:col>
      <xdr:colOff>177800</xdr:colOff>
      <xdr:row>57</xdr:row>
      <xdr:rowOff>30667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64637"/>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133021</xdr:rowOff>
    </xdr:from>
    <xdr:to>
      <xdr:col>15</xdr:col>
      <xdr:colOff>50800</xdr:colOff>
      <xdr:row>56</xdr:row>
      <xdr:rowOff>163437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34221"/>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133021</xdr:rowOff>
    </xdr:from>
    <xdr:to>
      <xdr:col>10</xdr:col>
      <xdr:colOff>114300</xdr:colOff>
      <xdr:row>57</xdr:row>
      <xdr:rowOff>24581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34221"/>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72881</xdr:rowOff>
    </xdr:from>
    <xdr:to>
      <xdr:col>24</xdr:col>
      <xdr:colOff>114300</xdr:colOff>
      <xdr:row>57</xdr:row>
      <xdr:rowOff>3031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95758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151317</xdr:rowOff>
    </xdr:from>
    <xdr:to>
      <xdr:col>20</xdr:col>
      <xdr:colOff>38100</xdr:colOff>
      <xdr:row>57</xdr:row>
      <xdr:rowOff>81467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97994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2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112637</xdr:rowOff>
    </xdr:from>
    <xdr:to>
      <xdr:col>15</xdr:col>
      <xdr:colOff>101600</xdr:colOff>
      <xdr:row>57</xdr:row>
      <xdr:rowOff>42787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59314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8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82221</xdr:rowOff>
    </xdr:from>
    <xdr:to>
      <xdr:col>10</xdr:col>
      <xdr:colOff>165100</xdr:colOff>
      <xdr:row>57</xdr:row>
      <xdr:rowOff>12371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28898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5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145231</xdr:rowOff>
    </xdr:from>
    <xdr:to>
      <xdr:col>6</xdr:col>
      <xdr:colOff>38100</xdr:colOff>
      <xdr:row>57</xdr:row>
      <xdr:rowOff>75381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91908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2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111582</xdr:rowOff>
    </xdr:from>
    <xdr:to>
      <xdr:col>24</xdr:col>
      <xdr:colOff>63500</xdr:colOff>
      <xdr:row>74</xdr:row>
      <xdr:rowOff>118955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627432"/>
          <a:ext cx="838200" cy="1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118955</xdr:rowOff>
    </xdr:from>
    <xdr:to>
      <xdr:col>19</xdr:col>
      <xdr:colOff>177800</xdr:colOff>
      <xdr:row>75</xdr:row>
      <xdr:rowOff>26238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806255"/>
          <a:ext cx="889000" cy="7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168504</xdr:rowOff>
    </xdr:from>
    <xdr:to>
      <xdr:col>15</xdr:col>
      <xdr:colOff>50800</xdr:colOff>
      <xdr:row>75</xdr:row>
      <xdr:rowOff>26238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85580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168504</xdr:rowOff>
    </xdr:from>
    <xdr:to>
      <xdr:col>10</xdr:col>
      <xdr:colOff>114300</xdr:colOff>
      <xdr:row>75</xdr:row>
      <xdr:rowOff>46127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855804"/>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60782</xdr:rowOff>
    </xdr:from>
    <xdr:to>
      <xdr:col>24</xdr:col>
      <xdr:colOff>114300</xdr:colOff>
      <xdr:row>73</xdr:row>
      <xdr:rowOff>162382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83659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4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68155</xdr:rowOff>
    </xdr:from>
    <xdr:to>
      <xdr:col>20</xdr:col>
      <xdr:colOff>38100</xdr:colOff>
      <xdr:row>74</xdr:row>
      <xdr:rowOff>169755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7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14832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146888</xdr:rowOff>
    </xdr:from>
    <xdr:to>
      <xdr:col>15</xdr:col>
      <xdr:colOff>101600</xdr:colOff>
      <xdr:row>75</xdr:row>
      <xdr:rowOff>77038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93565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117704</xdr:rowOff>
    </xdr:from>
    <xdr:to>
      <xdr:col>10</xdr:col>
      <xdr:colOff>165100</xdr:colOff>
      <xdr:row>75</xdr:row>
      <xdr:rowOff>47854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64381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166777</xdr:rowOff>
    </xdr:from>
    <xdr:to>
      <xdr:col>6</xdr:col>
      <xdr:colOff>38100</xdr:colOff>
      <xdr:row>75</xdr:row>
      <xdr:rowOff>96927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113454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67300</xdr:rowOff>
    </xdr:from>
    <xdr:to>
      <xdr:col>24</xdr:col>
      <xdr:colOff>63500</xdr:colOff>
      <xdr:row>96</xdr:row>
      <xdr:rowOff>108045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55050"/>
          <a:ext cx="838200" cy="2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67300</xdr:rowOff>
    </xdr:from>
    <xdr:to>
      <xdr:col>19</xdr:col>
      <xdr:colOff>177800</xdr:colOff>
      <xdr:row>97</xdr:row>
      <xdr:rowOff>25172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55050"/>
          <a:ext cx="889000" cy="30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147962</xdr:rowOff>
    </xdr:from>
    <xdr:to>
      <xdr:col>15</xdr:col>
      <xdr:colOff>50800</xdr:colOff>
      <xdr:row>97</xdr:row>
      <xdr:rowOff>25172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07162"/>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147962</xdr:rowOff>
    </xdr:from>
    <xdr:to>
      <xdr:col>10</xdr:col>
      <xdr:colOff>114300</xdr:colOff>
      <xdr:row>96</xdr:row>
      <xdr:rowOff>165216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7162"/>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57245</xdr:rowOff>
    </xdr:from>
    <xdr:to>
      <xdr:col>24</xdr:col>
      <xdr:colOff>114300</xdr:colOff>
      <xdr:row>96</xdr:row>
      <xdr:rowOff>158845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35672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16500</xdr:rowOff>
    </xdr:from>
    <xdr:to>
      <xdr:col>20</xdr:col>
      <xdr:colOff>38100</xdr:colOff>
      <xdr:row>95</xdr:row>
      <xdr:rowOff>118100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134627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7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145822</xdr:rowOff>
    </xdr:from>
    <xdr:to>
      <xdr:col>15</xdr:col>
      <xdr:colOff>101600</xdr:colOff>
      <xdr:row>97</xdr:row>
      <xdr:rowOff>75972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67099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97162</xdr:rowOff>
    </xdr:from>
    <xdr:to>
      <xdr:col>10</xdr:col>
      <xdr:colOff>165100</xdr:colOff>
      <xdr:row>97</xdr:row>
      <xdr:rowOff>27312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43839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114416</xdr:rowOff>
    </xdr:from>
    <xdr:to>
      <xdr:col>6</xdr:col>
      <xdr:colOff>38100</xdr:colOff>
      <xdr:row>97</xdr:row>
      <xdr:rowOff>44566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61093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80342</xdr:rowOff>
    </xdr:from>
    <xdr:to>
      <xdr:col>55</xdr:col>
      <xdr:colOff>0</xdr:colOff>
      <xdr:row>36</xdr:row>
      <xdr:rowOff>119319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252542"/>
          <a:ext cx="8382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6142</xdr:rowOff>
    </xdr:from>
    <xdr:to>
      <xdr:col>50</xdr:col>
      <xdr:colOff>114300</xdr:colOff>
      <xdr:row>36</xdr:row>
      <xdr:rowOff>80342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835442"/>
          <a:ext cx="889000" cy="4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6142</xdr:rowOff>
    </xdr:from>
    <xdr:to>
      <xdr:col>45</xdr:col>
      <xdr:colOff>177800</xdr:colOff>
      <xdr:row>37</xdr:row>
      <xdr:rowOff>30014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835442"/>
          <a:ext cx="889000" cy="5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30014</xdr:rowOff>
    </xdr:from>
    <xdr:to>
      <xdr:col>41</xdr:col>
      <xdr:colOff>50800</xdr:colOff>
      <xdr:row>37</xdr:row>
      <xdr:rowOff>68413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73664"/>
          <a:ext cx="889000" cy="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68519</xdr:rowOff>
    </xdr:from>
    <xdr:to>
      <xdr:col>55</xdr:col>
      <xdr:colOff>50800</xdr:colOff>
      <xdr:row>36</xdr:row>
      <xdr:rowOff>170119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91396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9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29542</xdr:rowOff>
    </xdr:from>
    <xdr:to>
      <xdr:col>50</xdr:col>
      <xdr:colOff>165100</xdr:colOff>
      <xdr:row>36</xdr:row>
      <xdr:rowOff>131142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147669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7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126792</xdr:rowOff>
    </xdr:from>
    <xdr:to>
      <xdr:col>46</xdr:col>
      <xdr:colOff>38100</xdr:colOff>
      <xdr:row>34</xdr:row>
      <xdr:rowOff>56942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73469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5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150664</xdr:rowOff>
    </xdr:from>
    <xdr:to>
      <xdr:col>41</xdr:col>
      <xdr:colOff>101600</xdr:colOff>
      <xdr:row>37</xdr:row>
      <xdr:rowOff>80814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9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17613</xdr:rowOff>
    </xdr:from>
    <xdr:to>
      <xdr:col>36</xdr:col>
      <xdr:colOff>165100</xdr:colOff>
      <xdr:row>37</xdr:row>
      <xdr:rowOff>119213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135740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13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94840</xdr:rowOff>
    </xdr:from>
    <xdr:to>
      <xdr:col>55</xdr:col>
      <xdr:colOff>0</xdr:colOff>
      <xdr:row>57</xdr:row>
      <xdr:rowOff>105415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96040"/>
          <a:ext cx="838200" cy="18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80964</xdr:rowOff>
    </xdr:from>
    <xdr:to>
      <xdr:col>50</xdr:col>
      <xdr:colOff>114300</xdr:colOff>
      <xdr:row>57</xdr:row>
      <xdr:rowOff>105415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53614"/>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80964</xdr:rowOff>
    </xdr:from>
    <xdr:to>
      <xdr:col>45</xdr:col>
      <xdr:colOff>177800</xdr:colOff>
      <xdr:row>57</xdr:row>
      <xdr:rowOff>155764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53614"/>
          <a:ext cx="889000" cy="7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150733</xdr:rowOff>
    </xdr:from>
    <xdr:to>
      <xdr:col>41</xdr:col>
      <xdr:colOff>50800</xdr:colOff>
      <xdr:row>57</xdr:row>
      <xdr:rowOff>155764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23383"/>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44040</xdr:rowOff>
    </xdr:from>
    <xdr:to>
      <xdr:col>55</xdr:col>
      <xdr:colOff>50800</xdr:colOff>
      <xdr:row>56</xdr:row>
      <xdr:rowOff>145640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66917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54615</xdr:rowOff>
    </xdr:from>
    <xdr:to>
      <xdr:col>50</xdr:col>
      <xdr:colOff>165100</xdr:colOff>
      <xdr:row>57</xdr:row>
      <xdr:rowOff>156215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30164</xdr:rowOff>
    </xdr:from>
    <xdr:to>
      <xdr:col>46</xdr:col>
      <xdr:colOff>38100</xdr:colOff>
      <xdr:row>57</xdr:row>
      <xdr:rowOff>131764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148291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7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104964</xdr:rowOff>
    </xdr:from>
    <xdr:to>
      <xdr:col>41</xdr:col>
      <xdr:colOff>101600</xdr:colOff>
      <xdr:row>58</xdr:row>
      <xdr:rowOff>35114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51641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5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99933</xdr:rowOff>
    </xdr:from>
    <xdr:to>
      <xdr:col>36</xdr:col>
      <xdr:colOff>165100</xdr:colOff>
      <xdr:row>58</xdr:row>
      <xdr:rowOff>30083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46610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4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38112</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2662"/>
          <a:ext cx="8382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38112</xdr:rowOff>
    </xdr:from>
    <xdr:to>
      <xdr:col>50</xdr:col>
      <xdr:colOff>114300</xdr:colOff>
      <xdr:row>79</xdr:row>
      <xdr:rowOff>41855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2662"/>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29772</xdr:rowOff>
    </xdr:from>
    <xdr:to>
      <xdr:col>45</xdr:col>
      <xdr:colOff>177800</xdr:colOff>
      <xdr:row>79</xdr:row>
      <xdr:rowOff>41855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432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29772</xdr:rowOff>
    </xdr:from>
    <xdr:to>
      <xdr:col>41</xdr:col>
      <xdr:colOff>50800</xdr:colOff>
      <xdr:row>79</xdr:row>
      <xdr:rowOff>42844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74322"/>
          <a:ext cx="889000" cy="1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158762</xdr:rowOff>
    </xdr:from>
    <xdr:to>
      <xdr:col>50</xdr:col>
      <xdr:colOff>165100</xdr:colOff>
      <xdr:row>79</xdr:row>
      <xdr:rowOff>88912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80039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162505</xdr:rowOff>
    </xdr:from>
    <xdr:to>
      <xdr:col>46</xdr:col>
      <xdr:colOff>38100</xdr:colOff>
      <xdr:row>79</xdr:row>
      <xdr:rowOff>92655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83782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150422</xdr:rowOff>
    </xdr:from>
    <xdr:to>
      <xdr:col>41</xdr:col>
      <xdr:colOff>101600</xdr:colOff>
      <xdr:row>79</xdr:row>
      <xdr:rowOff>80572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71699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163494</xdr:rowOff>
    </xdr:from>
    <xdr:to>
      <xdr:col>36</xdr:col>
      <xdr:colOff>165100</xdr:colOff>
      <xdr:row>79</xdr:row>
      <xdr:rowOff>93644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84771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123351</xdr:rowOff>
    </xdr:from>
    <xdr:to>
      <xdr:col>55</xdr:col>
      <xdr:colOff>0</xdr:colOff>
      <xdr:row>94</xdr:row>
      <xdr:rowOff>156408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725301"/>
          <a:ext cx="838200" cy="54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79863</xdr:rowOff>
    </xdr:from>
    <xdr:to>
      <xdr:col>50</xdr:col>
      <xdr:colOff>114300</xdr:colOff>
      <xdr:row>94</xdr:row>
      <xdr:rowOff>156408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96163"/>
          <a:ext cx="889000" cy="7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79863</xdr:rowOff>
    </xdr:from>
    <xdr:to>
      <xdr:col>45</xdr:col>
      <xdr:colOff>177800</xdr:colOff>
      <xdr:row>95</xdr:row>
      <xdr:rowOff>133824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96163"/>
          <a:ext cx="889000" cy="2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133824</xdr:rowOff>
    </xdr:from>
    <xdr:to>
      <xdr:col>41</xdr:col>
      <xdr:colOff>50800</xdr:colOff>
      <xdr:row>95</xdr:row>
      <xdr:rowOff>155542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21574"/>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72551</xdr:rowOff>
    </xdr:from>
    <xdr:to>
      <xdr:col>55</xdr:col>
      <xdr:colOff>50800</xdr:colOff>
      <xdr:row>92</xdr:row>
      <xdr:rowOff>2701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6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25578</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62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105608</xdr:rowOff>
    </xdr:from>
    <xdr:to>
      <xdr:col>50</xdr:col>
      <xdr:colOff>165100</xdr:colOff>
      <xdr:row>95</xdr:row>
      <xdr:rowOff>35758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52285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99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29063</xdr:rowOff>
    </xdr:from>
    <xdr:to>
      <xdr:col>46</xdr:col>
      <xdr:colOff>38100</xdr:colOff>
      <xdr:row>94</xdr:row>
      <xdr:rowOff>130663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147190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592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83024</xdr:rowOff>
    </xdr:from>
    <xdr:to>
      <xdr:col>41</xdr:col>
      <xdr:colOff>101600</xdr:colOff>
      <xdr:row>96</xdr:row>
      <xdr:rowOff>13174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29701</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14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104742</xdr:rowOff>
    </xdr:from>
    <xdr:to>
      <xdr:col>36</xdr:col>
      <xdr:colOff>165100</xdr:colOff>
      <xdr:row>96</xdr:row>
      <xdr:rowOff>34892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51419</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16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1298</xdr:rowOff>
    </xdr:from>
    <xdr:to>
      <xdr:col>85</xdr:col>
      <xdr:colOff>127000</xdr:colOff>
      <xdr:row>39</xdr:row>
      <xdr:rowOff>12126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87848"/>
          <a:ext cx="8382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1298</xdr:rowOff>
    </xdr:from>
    <xdr:to>
      <xdr:col>81</xdr:col>
      <xdr:colOff>50800</xdr:colOff>
      <xdr:row>39</xdr:row>
      <xdr:rowOff>20882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87848"/>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6083</xdr:rowOff>
    </xdr:from>
    <xdr:to>
      <xdr:col>76</xdr:col>
      <xdr:colOff>114300</xdr:colOff>
      <xdr:row>39</xdr:row>
      <xdr:rowOff>20882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2633"/>
          <a:ext cx="8890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6083</xdr:rowOff>
    </xdr:from>
    <xdr:to>
      <xdr:col>71</xdr:col>
      <xdr:colOff>177800</xdr:colOff>
      <xdr:row>39</xdr:row>
      <xdr:rowOff>43124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2633"/>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132776</xdr:rowOff>
    </xdr:from>
    <xdr:to>
      <xdr:col>85</xdr:col>
      <xdr:colOff>177800</xdr:colOff>
      <xdr:row>39</xdr:row>
      <xdr:rowOff>62926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121948</xdr:rowOff>
    </xdr:from>
    <xdr:to>
      <xdr:col>81</xdr:col>
      <xdr:colOff>101600</xdr:colOff>
      <xdr:row>39</xdr:row>
      <xdr:rowOff>52098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43225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141532</xdr:rowOff>
    </xdr:from>
    <xdr:to>
      <xdr:col>76</xdr:col>
      <xdr:colOff>165100</xdr:colOff>
      <xdr:row>39</xdr:row>
      <xdr:rowOff>71682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62809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126733</xdr:rowOff>
    </xdr:from>
    <xdr:to>
      <xdr:col>72</xdr:col>
      <xdr:colOff>38100</xdr:colOff>
      <xdr:row>39</xdr:row>
      <xdr:rowOff>56883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48010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163774</xdr:rowOff>
    </xdr:from>
    <xdr:to>
      <xdr:col>67</xdr:col>
      <xdr:colOff>101600</xdr:colOff>
      <xdr:row>39</xdr:row>
      <xdr:rowOff>93924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85051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4121</xdr:rowOff>
    </xdr:from>
    <xdr:to>
      <xdr:col>85</xdr:col>
      <xdr:colOff>127000</xdr:colOff>
      <xdr:row>77</xdr:row>
      <xdr:rowOff>7893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0577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4445</xdr:rowOff>
    </xdr:from>
    <xdr:to>
      <xdr:col>81</xdr:col>
      <xdr:colOff>50800</xdr:colOff>
      <xdr:row>77</xdr:row>
      <xdr:rowOff>7893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0609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4445</xdr:rowOff>
    </xdr:from>
    <xdr:to>
      <xdr:col>76</xdr:col>
      <xdr:colOff>114300</xdr:colOff>
      <xdr:row>77</xdr:row>
      <xdr:rowOff>4552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06095"/>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4552</xdr:rowOff>
    </xdr:from>
    <xdr:to>
      <xdr:col>71</xdr:col>
      <xdr:colOff>177800</xdr:colOff>
      <xdr:row>77</xdr:row>
      <xdr:rowOff>22044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06202"/>
          <a:ext cx="8890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124771</xdr:rowOff>
    </xdr:from>
    <xdr:to>
      <xdr:col>85</xdr:col>
      <xdr:colOff>177800</xdr:colOff>
      <xdr:row>77</xdr:row>
      <xdr:rowOff>54921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147648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0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128543</xdr:rowOff>
    </xdr:from>
    <xdr:to>
      <xdr:col>81</xdr:col>
      <xdr:colOff>101600</xdr:colOff>
      <xdr:row>77</xdr:row>
      <xdr:rowOff>58693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75220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125095</xdr:rowOff>
    </xdr:from>
    <xdr:to>
      <xdr:col>76</xdr:col>
      <xdr:colOff>165100</xdr:colOff>
      <xdr:row>77</xdr:row>
      <xdr:rowOff>55245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71772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3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125202</xdr:rowOff>
    </xdr:from>
    <xdr:to>
      <xdr:col>72</xdr:col>
      <xdr:colOff>38100</xdr:colOff>
      <xdr:row>77</xdr:row>
      <xdr:rowOff>55352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71879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3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142694</xdr:rowOff>
    </xdr:from>
    <xdr:to>
      <xdr:col>67</xdr:col>
      <xdr:colOff>101600</xdr:colOff>
      <xdr:row>77</xdr:row>
      <xdr:rowOff>72844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89371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139739</xdr:rowOff>
    </xdr:from>
    <xdr:to>
      <xdr:col>85</xdr:col>
      <xdr:colOff>127000</xdr:colOff>
      <xdr:row>99</xdr:row>
      <xdr:rowOff>12889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70389"/>
          <a:ext cx="838200" cy="2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54290</xdr:rowOff>
    </xdr:from>
    <xdr:to>
      <xdr:col>81</xdr:col>
      <xdr:colOff>50800</xdr:colOff>
      <xdr:row>97</xdr:row>
      <xdr:rowOff>139739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684940"/>
          <a:ext cx="889000" cy="8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54290</xdr:rowOff>
    </xdr:from>
    <xdr:to>
      <xdr:col>76</xdr:col>
      <xdr:colOff>114300</xdr:colOff>
      <xdr:row>99</xdr:row>
      <xdr:rowOff>2584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684940"/>
          <a:ext cx="889000" cy="29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100044</xdr:rowOff>
    </xdr:from>
    <xdr:to>
      <xdr:col>71</xdr:col>
      <xdr:colOff>177800</xdr:colOff>
      <xdr:row>99</xdr:row>
      <xdr:rowOff>2584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02144"/>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133539</xdr:rowOff>
    </xdr:from>
    <xdr:to>
      <xdr:col>85</xdr:col>
      <xdr:colOff>177800</xdr:colOff>
      <xdr:row>99</xdr:row>
      <xdr:rowOff>63689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3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48466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88939</xdr:rowOff>
    </xdr:from>
    <xdr:to>
      <xdr:col>81</xdr:col>
      <xdr:colOff>101600</xdr:colOff>
      <xdr:row>98</xdr:row>
      <xdr:rowOff>19089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35616</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49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3490</xdr:rowOff>
    </xdr:from>
    <xdr:to>
      <xdr:col>76</xdr:col>
      <xdr:colOff>165100</xdr:colOff>
      <xdr:row>97</xdr:row>
      <xdr:rowOff>105090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121617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4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123234</xdr:rowOff>
    </xdr:from>
    <xdr:to>
      <xdr:col>72</xdr:col>
      <xdr:colOff>38100</xdr:colOff>
      <xdr:row>99</xdr:row>
      <xdr:rowOff>53384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44511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49244</xdr:rowOff>
    </xdr:from>
    <xdr:to>
      <xdr:col>67</xdr:col>
      <xdr:colOff>101600</xdr:colOff>
      <xdr:row>98</xdr:row>
      <xdr:rowOff>150844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167371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2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85773</xdr:rowOff>
    </xdr:from>
    <xdr:to>
      <xdr:col>116</xdr:col>
      <xdr:colOff>63500</xdr:colOff>
      <xdr:row>38</xdr:row>
      <xdr:rowOff>22840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86523"/>
          <a:ext cx="838200" cy="4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22840</xdr:rowOff>
    </xdr:from>
    <xdr:to>
      <xdr:col>111</xdr:col>
      <xdr:colOff>177800</xdr:colOff>
      <xdr:row>38</xdr:row>
      <xdr:rowOff>117549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537940"/>
          <a:ext cx="8890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117549</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32649"/>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34973</xdr:rowOff>
    </xdr:from>
    <xdr:to>
      <xdr:col>116</xdr:col>
      <xdr:colOff>114300</xdr:colOff>
      <xdr:row>35</xdr:row>
      <xdr:rowOff>136573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57850</xdr:rowOff>
    </xdr:from>
    <xdr:ext cx="534377"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8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143490</xdr:rowOff>
    </xdr:from>
    <xdr:to>
      <xdr:col>112</xdr:col>
      <xdr:colOff>38100</xdr:colOff>
      <xdr:row>38</xdr:row>
      <xdr:rowOff>73640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90167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26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66749</xdr:rowOff>
    </xdr:from>
    <xdr:to>
      <xdr:col>107</xdr:col>
      <xdr:colOff>101600</xdr:colOff>
      <xdr:row>38</xdr:row>
      <xdr:rowOff>168349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159476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7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131207</xdr:rowOff>
    </xdr:from>
    <xdr:to>
      <xdr:col>116</xdr:col>
      <xdr:colOff>63500</xdr:colOff>
      <xdr:row>58</xdr:row>
      <xdr:rowOff>131297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5307"/>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131297</xdr:rowOff>
    </xdr:from>
    <xdr:to>
      <xdr:col>111</xdr:col>
      <xdr:colOff>177800</xdr:colOff>
      <xdr:row>58</xdr:row>
      <xdr:rowOff>131409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539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131409</xdr:rowOff>
    </xdr:from>
    <xdr:to>
      <xdr:col>107</xdr:col>
      <xdr:colOff>50800</xdr:colOff>
      <xdr:row>58</xdr:row>
      <xdr:rowOff>131525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5509"/>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131525</xdr:rowOff>
    </xdr:from>
    <xdr:to>
      <xdr:col>102</xdr:col>
      <xdr:colOff>114300</xdr:colOff>
      <xdr:row>58</xdr:row>
      <xdr:rowOff>131676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5625"/>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80407</xdr:rowOff>
    </xdr:from>
    <xdr:to>
      <xdr:col>116</xdr:col>
      <xdr:colOff>114300</xdr:colOff>
      <xdr:row>59</xdr:row>
      <xdr:rowOff>10557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80497</xdr:rowOff>
    </xdr:from>
    <xdr:to>
      <xdr:col>112</xdr:col>
      <xdr:colOff>38100</xdr:colOff>
      <xdr:row>59</xdr:row>
      <xdr:rowOff>10647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1774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80609</xdr:rowOff>
    </xdr:from>
    <xdr:to>
      <xdr:col>107</xdr:col>
      <xdr:colOff>101600</xdr:colOff>
      <xdr:row>59</xdr:row>
      <xdr:rowOff>10759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27286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80725</xdr:rowOff>
    </xdr:from>
    <xdr:to>
      <xdr:col>102</xdr:col>
      <xdr:colOff>165100</xdr:colOff>
      <xdr:row>59</xdr:row>
      <xdr:rowOff>10875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27402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0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80876</xdr:rowOff>
    </xdr:from>
    <xdr:to>
      <xdr:col>98</xdr:col>
      <xdr:colOff>38100</xdr:colOff>
      <xdr:row>59</xdr:row>
      <xdr:rowOff>11026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27553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0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136995</xdr:rowOff>
    </xdr:from>
    <xdr:to>
      <xdr:col>116</xdr:col>
      <xdr:colOff>63500</xdr:colOff>
      <xdr:row>74</xdr:row>
      <xdr:rowOff>161175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24295"/>
          <a:ext cx="8382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161175</xdr:rowOff>
    </xdr:from>
    <xdr:to>
      <xdr:col>111</xdr:col>
      <xdr:colOff>177800</xdr:colOff>
      <xdr:row>75</xdr:row>
      <xdr:rowOff>10020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48475"/>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72428</xdr:rowOff>
    </xdr:from>
    <xdr:to>
      <xdr:col>107</xdr:col>
      <xdr:colOff>50800</xdr:colOff>
      <xdr:row>75</xdr:row>
      <xdr:rowOff>10020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59728"/>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72428</xdr:rowOff>
    </xdr:from>
    <xdr:to>
      <xdr:col>102</xdr:col>
      <xdr:colOff>114300</xdr:colOff>
      <xdr:row>74</xdr:row>
      <xdr:rowOff>98158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59728"/>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86195</xdr:rowOff>
    </xdr:from>
    <xdr:to>
      <xdr:col>116</xdr:col>
      <xdr:colOff>114300</xdr:colOff>
      <xdr:row>75</xdr:row>
      <xdr:rowOff>16345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64622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110375</xdr:rowOff>
    </xdr:from>
    <xdr:to>
      <xdr:col>112</xdr:col>
      <xdr:colOff>38100</xdr:colOff>
      <xdr:row>75</xdr:row>
      <xdr:rowOff>40525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31652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130670</xdr:rowOff>
    </xdr:from>
    <xdr:to>
      <xdr:col>107</xdr:col>
      <xdr:colOff>101600</xdr:colOff>
      <xdr:row>75</xdr:row>
      <xdr:rowOff>60820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51947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21628</xdr:rowOff>
    </xdr:from>
    <xdr:to>
      <xdr:col>102</xdr:col>
      <xdr:colOff>165100</xdr:colOff>
      <xdr:row>74</xdr:row>
      <xdr:rowOff>123228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114355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47358</xdr:rowOff>
    </xdr:from>
    <xdr:to>
      <xdr:col>98</xdr:col>
      <xdr:colOff>38100</xdr:colOff>
      <xdr:row>74</xdr:row>
      <xdr:rowOff>148958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140085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歳出決算総額からみると住民一人当たり１，２７５，３８５円となり、平成２７年度は９８８，４２６円で住民一人当たり２８６，９５９円増（２９．０３％）と急激に増加している。この背景には歳出決算総額の増加もあるが、令和２年度の国勢調査における人口が前回の平成２７年度と比較して５７１名減（△７．５％）となったことも影響している。１番高いのは普通建設事業費となっており、焼却場の建て替えが主な要因となっている。人件費については高い水準で推移し続けているが、各所に設置している保育所の直営や消防業務及び空港消防の受託事業により職員が多いことが要因となっている。どれも必要な行政サービスのため、給与水準を抑えることで継続していく。</a:t>
          </a:r>
        </a:p>
        <a:p>
          <a:r>
            <a:rPr kumimoji="1" lang="ja-JP" altLang="en-US" sz="1300">
              <a:latin typeface="ＭＳ Ｐゴシック" panose="020B0600070205080204" pitchFamily="50" charset="-128"/>
              <a:ea typeface="ＭＳ Ｐゴシック" panose="020B0600070205080204" pitchFamily="50" charset="-128"/>
            </a:rPr>
            <a:t>　投資及び出資金が高くなっているのは、公営企業会計への出資額を増額したことによる。普通建設事業費が急増しているのは、ごみ焼却施設建設事業及び歴史民俗資料館改築事業の経費が増額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7,053
6,942
72.24
9,214,783
8,995,295
86,702
3,900,396
5,917,195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1207</xdr:rowOff>
    </xdr:from>
    <xdr:to>
      <xdr:col>24</xdr:col>
      <xdr:colOff>63500</xdr:colOff>
      <xdr:row>33</xdr:row>
      <xdr:rowOff>50165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9057"/>
          <a:ext cx="8382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133223</xdr:rowOff>
    </xdr:from>
    <xdr:to>
      <xdr:col>19</xdr:col>
      <xdr:colOff>177800</xdr:colOff>
      <xdr:row>33</xdr:row>
      <xdr:rowOff>1207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19623"/>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118173</xdr:rowOff>
    </xdr:from>
    <xdr:to>
      <xdr:col>15</xdr:col>
      <xdr:colOff>50800</xdr:colOff>
      <xdr:row>32</xdr:row>
      <xdr:rowOff>133223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04573"/>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118173</xdr:rowOff>
    </xdr:from>
    <xdr:to>
      <xdr:col>10</xdr:col>
      <xdr:colOff>114300</xdr:colOff>
      <xdr:row>33</xdr:row>
      <xdr:rowOff>42926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04573"/>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170815</xdr:rowOff>
    </xdr:from>
    <xdr:to>
      <xdr:col>24</xdr:col>
      <xdr:colOff>114300</xdr:colOff>
      <xdr:row>33</xdr:row>
      <xdr:rowOff>100965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22242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121857</xdr:rowOff>
    </xdr:from>
    <xdr:to>
      <xdr:col>20</xdr:col>
      <xdr:colOff>38100</xdr:colOff>
      <xdr:row>33</xdr:row>
      <xdr:rowOff>52007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68534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82423</xdr:rowOff>
    </xdr:from>
    <xdr:to>
      <xdr:col>15</xdr:col>
      <xdr:colOff>101600</xdr:colOff>
      <xdr:row>33</xdr:row>
      <xdr:rowOff>12573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29100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67373</xdr:rowOff>
    </xdr:from>
    <xdr:to>
      <xdr:col>10</xdr:col>
      <xdr:colOff>165100</xdr:colOff>
      <xdr:row>32</xdr:row>
      <xdr:rowOff>168973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14050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163576</xdr:rowOff>
    </xdr:from>
    <xdr:to>
      <xdr:col>6</xdr:col>
      <xdr:colOff>38100</xdr:colOff>
      <xdr:row>33</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110253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21348</xdr:rowOff>
    </xdr:from>
    <xdr:to>
      <xdr:col>24</xdr:col>
      <xdr:colOff>63500</xdr:colOff>
      <xdr:row>58</xdr:row>
      <xdr:rowOff>103511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5448"/>
          <a:ext cx="838200" cy="8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93458</xdr:rowOff>
    </xdr:from>
    <xdr:to>
      <xdr:col>19</xdr:col>
      <xdr:colOff>177800</xdr:colOff>
      <xdr:row>58</xdr:row>
      <xdr:rowOff>21348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66108"/>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93458</xdr:rowOff>
    </xdr:from>
    <xdr:to>
      <xdr:col>15</xdr:col>
      <xdr:colOff>50800</xdr:colOff>
      <xdr:row>58</xdr:row>
      <xdr:rowOff>115309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6108"/>
          <a:ext cx="889000" cy="1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92146</xdr:rowOff>
    </xdr:from>
    <xdr:to>
      <xdr:col>10</xdr:col>
      <xdr:colOff>114300</xdr:colOff>
      <xdr:row>58</xdr:row>
      <xdr:rowOff>115309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6246"/>
          <a:ext cx="889000" cy="2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52711</xdr:rowOff>
    </xdr:from>
    <xdr:to>
      <xdr:col>24</xdr:col>
      <xdr:colOff>114300</xdr:colOff>
      <xdr:row>58</xdr:row>
      <xdr:rowOff>154311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139088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141998</xdr:rowOff>
    </xdr:from>
    <xdr:to>
      <xdr:col>20</xdr:col>
      <xdr:colOff>38100</xdr:colOff>
      <xdr:row>58</xdr:row>
      <xdr:rowOff>72148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88675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42658</xdr:rowOff>
    </xdr:from>
    <xdr:to>
      <xdr:col>15</xdr:col>
      <xdr:colOff>101600</xdr:colOff>
      <xdr:row>57</xdr:row>
      <xdr:rowOff>144258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160785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64509</xdr:rowOff>
    </xdr:from>
    <xdr:to>
      <xdr:col>10</xdr:col>
      <xdr:colOff>165100</xdr:colOff>
      <xdr:row>58</xdr:row>
      <xdr:rowOff>166109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157236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41346</xdr:rowOff>
    </xdr:from>
    <xdr:to>
      <xdr:col>6</xdr:col>
      <xdr:colOff>38100</xdr:colOff>
      <xdr:row>58</xdr:row>
      <xdr:rowOff>142946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134073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7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26784</xdr:rowOff>
    </xdr:from>
    <xdr:to>
      <xdr:col>24</xdr:col>
      <xdr:colOff>63500</xdr:colOff>
      <xdr:row>75</xdr:row>
      <xdr:rowOff>141019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14084"/>
          <a:ext cx="838200" cy="28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26784</xdr:rowOff>
    </xdr:from>
    <xdr:to>
      <xdr:col>19</xdr:col>
      <xdr:colOff>177800</xdr:colOff>
      <xdr:row>75</xdr:row>
      <xdr:rowOff>70931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14084"/>
          <a:ext cx="889000" cy="2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70931</xdr:rowOff>
    </xdr:from>
    <xdr:to>
      <xdr:col>15</xdr:col>
      <xdr:colOff>50800</xdr:colOff>
      <xdr:row>76</xdr:row>
      <xdr:rowOff>75039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29681"/>
          <a:ext cx="889000" cy="1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75039</xdr:rowOff>
    </xdr:from>
    <xdr:to>
      <xdr:col>10</xdr:col>
      <xdr:colOff>114300</xdr:colOff>
      <xdr:row>76</xdr:row>
      <xdr:rowOff>87384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0523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90219</xdr:rowOff>
    </xdr:from>
    <xdr:to>
      <xdr:col>24</xdr:col>
      <xdr:colOff>114300</xdr:colOff>
      <xdr:row>76</xdr:row>
      <xdr:rowOff>20369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113096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147434</xdr:rowOff>
    </xdr:from>
    <xdr:to>
      <xdr:col>20</xdr:col>
      <xdr:colOff>38100</xdr:colOff>
      <xdr:row>74</xdr:row>
      <xdr:rowOff>77584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94111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3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20131</xdr:rowOff>
    </xdr:from>
    <xdr:to>
      <xdr:col>15</xdr:col>
      <xdr:colOff>101600</xdr:colOff>
      <xdr:row>75</xdr:row>
      <xdr:rowOff>121731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138258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24239</xdr:rowOff>
    </xdr:from>
    <xdr:to>
      <xdr:col>10</xdr:col>
      <xdr:colOff>165100</xdr:colOff>
      <xdr:row>76</xdr:row>
      <xdr:rowOff>125839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142366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2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36584</xdr:rowOff>
    </xdr:from>
    <xdr:to>
      <xdr:col>6</xdr:col>
      <xdr:colOff>38100</xdr:colOff>
      <xdr:row>76</xdr:row>
      <xdr:rowOff>138184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154710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4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133432</xdr:rowOff>
    </xdr:from>
    <xdr:to>
      <xdr:col>24</xdr:col>
      <xdr:colOff>63500</xdr:colOff>
      <xdr:row>97</xdr:row>
      <xdr:rowOff>156414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92632"/>
          <a:ext cx="838200" cy="19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66393</xdr:rowOff>
    </xdr:from>
    <xdr:to>
      <xdr:col>19</xdr:col>
      <xdr:colOff>177800</xdr:colOff>
      <xdr:row>97</xdr:row>
      <xdr:rowOff>156414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7043"/>
          <a:ext cx="889000" cy="9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66393</xdr:rowOff>
    </xdr:from>
    <xdr:to>
      <xdr:col>15</xdr:col>
      <xdr:colOff>50800</xdr:colOff>
      <xdr:row>97</xdr:row>
      <xdr:rowOff>165165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7043"/>
          <a:ext cx="889000" cy="9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165165</xdr:rowOff>
    </xdr:from>
    <xdr:to>
      <xdr:col>10</xdr:col>
      <xdr:colOff>114300</xdr:colOff>
      <xdr:row>98</xdr:row>
      <xdr:rowOff>18709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5815"/>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82632</xdr:rowOff>
    </xdr:from>
    <xdr:to>
      <xdr:col>24</xdr:col>
      <xdr:colOff>114300</xdr:colOff>
      <xdr:row>97</xdr:row>
      <xdr:rowOff>12782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105509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105614</xdr:rowOff>
    </xdr:from>
    <xdr:to>
      <xdr:col>20</xdr:col>
      <xdr:colOff>38100</xdr:colOff>
      <xdr:row>98</xdr:row>
      <xdr:rowOff>35764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52291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1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15593</xdr:rowOff>
    </xdr:from>
    <xdr:to>
      <xdr:col>15</xdr:col>
      <xdr:colOff>101600</xdr:colOff>
      <xdr:row>97</xdr:row>
      <xdr:rowOff>117193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133720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114365</xdr:rowOff>
    </xdr:from>
    <xdr:to>
      <xdr:col>10</xdr:col>
      <xdr:colOff>165100</xdr:colOff>
      <xdr:row>98</xdr:row>
      <xdr:rowOff>44515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61042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2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139359</xdr:rowOff>
    </xdr:from>
    <xdr:to>
      <xdr:col>6</xdr:col>
      <xdr:colOff>38100</xdr:colOff>
      <xdr:row>98</xdr:row>
      <xdr:rowOff>69509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86036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4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85979</xdr:rowOff>
    </xdr:from>
    <xdr:to>
      <xdr:col>55</xdr:col>
      <xdr:colOff>0</xdr:colOff>
      <xdr:row>34</xdr:row>
      <xdr:rowOff>103992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400929"/>
          <a:ext cx="838200" cy="5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36876</xdr:rowOff>
    </xdr:from>
    <xdr:to>
      <xdr:col>50</xdr:col>
      <xdr:colOff>114300</xdr:colOff>
      <xdr:row>34</xdr:row>
      <xdr:rowOff>103992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866176"/>
          <a:ext cx="889000" cy="6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104861</xdr:rowOff>
    </xdr:from>
    <xdr:to>
      <xdr:col>45</xdr:col>
      <xdr:colOff>177800</xdr:colOff>
      <xdr:row>34</xdr:row>
      <xdr:rowOff>36876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762711"/>
          <a:ext cx="889000" cy="10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104861</xdr:rowOff>
    </xdr:from>
    <xdr:to>
      <xdr:col>41</xdr:col>
      <xdr:colOff>50800</xdr:colOff>
      <xdr:row>34</xdr:row>
      <xdr:rowOff>52009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762711"/>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35179</xdr:rowOff>
    </xdr:from>
    <xdr:to>
      <xdr:col>55</xdr:col>
      <xdr:colOff>50800</xdr:colOff>
      <xdr:row>31</xdr:row>
      <xdr:rowOff>136779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3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159656</xdr:rowOff>
    </xdr:from>
    <xdr:ext cx="534377"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3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53192</xdr:rowOff>
    </xdr:from>
    <xdr:to>
      <xdr:col>50</xdr:col>
      <xdr:colOff>165100</xdr:colOff>
      <xdr:row>34</xdr:row>
      <xdr:rowOff>154792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171319</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372111" y="56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157526</xdr:rowOff>
    </xdr:from>
    <xdr:to>
      <xdr:col>46</xdr:col>
      <xdr:colOff>38100</xdr:colOff>
      <xdr:row>34</xdr:row>
      <xdr:rowOff>87676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104203</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483111" y="559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54061</xdr:rowOff>
    </xdr:from>
    <xdr:to>
      <xdr:col>41</xdr:col>
      <xdr:colOff>101600</xdr:colOff>
      <xdr:row>33</xdr:row>
      <xdr:rowOff>155661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7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738</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594111" y="54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1209</xdr:rowOff>
    </xdr:from>
    <xdr:to>
      <xdr:col>36</xdr:col>
      <xdr:colOff>165100</xdr:colOff>
      <xdr:row>34</xdr:row>
      <xdr:rowOff>102809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119336</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05111" y="5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62529</xdr:rowOff>
    </xdr:from>
    <xdr:to>
      <xdr:col>55</xdr:col>
      <xdr:colOff>0</xdr:colOff>
      <xdr:row>57</xdr:row>
      <xdr:rowOff>79327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35179"/>
          <a:ext cx="8382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79327</xdr:rowOff>
    </xdr:from>
    <xdr:to>
      <xdr:col>50</xdr:col>
      <xdr:colOff>114300</xdr:colOff>
      <xdr:row>57</xdr:row>
      <xdr:rowOff>82725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51977"/>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82725</xdr:rowOff>
    </xdr:from>
    <xdr:to>
      <xdr:col>45</xdr:col>
      <xdr:colOff>177800</xdr:colOff>
      <xdr:row>57</xdr:row>
      <xdr:rowOff>94426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55375"/>
          <a:ext cx="88900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94426</xdr:rowOff>
    </xdr:from>
    <xdr:to>
      <xdr:col>41</xdr:col>
      <xdr:colOff>50800</xdr:colOff>
      <xdr:row>57</xdr:row>
      <xdr:rowOff>133917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67076"/>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11729</xdr:rowOff>
    </xdr:from>
    <xdr:to>
      <xdr:col>55</xdr:col>
      <xdr:colOff>50800</xdr:colOff>
      <xdr:row>57</xdr:row>
      <xdr:rowOff>113329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34606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28527</xdr:rowOff>
    </xdr:from>
    <xdr:to>
      <xdr:col>50</xdr:col>
      <xdr:colOff>165100</xdr:colOff>
      <xdr:row>57</xdr:row>
      <xdr:rowOff>130127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146654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7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31925</xdr:rowOff>
    </xdr:from>
    <xdr:to>
      <xdr:col>46</xdr:col>
      <xdr:colOff>38100</xdr:colOff>
      <xdr:row>57</xdr:row>
      <xdr:rowOff>133525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150052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43626</xdr:rowOff>
    </xdr:from>
    <xdr:to>
      <xdr:col>41</xdr:col>
      <xdr:colOff>101600</xdr:colOff>
      <xdr:row>57</xdr:row>
      <xdr:rowOff>145226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161753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83117</xdr:rowOff>
    </xdr:from>
    <xdr:to>
      <xdr:col>36</xdr:col>
      <xdr:colOff>165100</xdr:colOff>
      <xdr:row>58</xdr:row>
      <xdr:rowOff>13267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29794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51437</xdr:rowOff>
    </xdr:from>
    <xdr:to>
      <xdr:col>55</xdr:col>
      <xdr:colOff>0</xdr:colOff>
      <xdr:row>78</xdr:row>
      <xdr:rowOff>127318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537"/>
          <a:ext cx="838200" cy="7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96072</xdr:rowOff>
    </xdr:from>
    <xdr:to>
      <xdr:col>50</xdr:col>
      <xdr:colOff>114300</xdr:colOff>
      <xdr:row>78</xdr:row>
      <xdr:rowOff>127318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9172"/>
          <a:ext cx="889000" cy="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96072</xdr:rowOff>
    </xdr:from>
    <xdr:to>
      <xdr:col>45</xdr:col>
      <xdr:colOff>177800</xdr:colOff>
      <xdr:row>78</xdr:row>
      <xdr:rowOff>105181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9172"/>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105181</xdr:rowOff>
    </xdr:from>
    <xdr:to>
      <xdr:col>41</xdr:col>
      <xdr:colOff>50800</xdr:colOff>
      <xdr:row>78</xdr:row>
      <xdr:rowOff>112513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8281"/>
          <a:ext cx="8890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637</xdr:rowOff>
    </xdr:from>
    <xdr:to>
      <xdr:col>55</xdr:col>
      <xdr:colOff>50800</xdr:colOff>
      <xdr:row>78</xdr:row>
      <xdr:rowOff>102237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150514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76518</xdr:rowOff>
    </xdr:from>
    <xdr:to>
      <xdr:col>50</xdr:col>
      <xdr:colOff>165100</xdr:colOff>
      <xdr:row>79</xdr:row>
      <xdr:rowOff>6668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45272</xdr:rowOff>
    </xdr:from>
    <xdr:to>
      <xdr:col>46</xdr:col>
      <xdr:colOff>38100</xdr:colOff>
      <xdr:row>78</xdr:row>
      <xdr:rowOff>146872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137999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54381</xdr:rowOff>
    </xdr:from>
    <xdr:to>
      <xdr:col>41</xdr:col>
      <xdr:colOff>101600</xdr:colOff>
      <xdr:row>78</xdr:row>
      <xdr:rowOff>155981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147108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61713</xdr:rowOff>
    </xdr:from>
    <xdr:to>
      <xdr:col>36</xdr:col>
      <xdr:colOff>165100</xdr:colOff>
      <xdr:row>78</xdr:row>
      <xdr:rowOff>163313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154440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140793</xdr:rowOff>
    </xdr:from>
    <xdr:to>
      <xdr:col>55</xdr:col>
      <xdr:colOff>0</xdr:colOff>
      <xdr:row>96</xdr:row>
      <xdr:rowOff>38402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28543"/>
          <a:ext cx="8382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38402</xdr:rowOff>
    </xdr:from>
    <xdr:to>
      <xdr:col>50</xdr:col>
      <xdr:colOff>114300</xdr:colOff>
      <xdr:row>96</xdr:row>
      <xdr:rowOff>58415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97602"/>
          <a:ext cx="8890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139160</xdr:rowOff>
    </xdr:from>
    <xdr:to>
      <xdr:col>45</xdr:col>
      <xdr:colOff>177800</xdr:colOff>
      <xdr:row>96</xdr:row>
      <xdr:rowOff>58415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26910"/>
          <a:ext cx="889000" cy="9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42943</xdr:rowOff>
    </xdr:from>
    <xdr:to>
      <xdr:col>41</xdr:col>
      <xdr:colOff>50800</xdr:colOff>
      <xdr:row>95</xdr:row>
      <xdr:rowOff>139160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30693"/>
          <a:ext cx="889000" cy="9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89993</xdr:rowOff>
    </xdr:from>
    <xdr:to>
      <xdr:col>55</xdr:col>
      <xdr:colOff>50800</xdr:colOff>
      <xdr:row>96</xdr:row>
      <xdr:rowOff>20143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112870</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2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159052</xdr:rowOff>
    </xdr:from>
    <xdr:to>
      <xdr:col>50</xdr:col>
      <xdr:colOff>165100</xdr:colOff>
      <xdr:row>96</xdr:row>
      <xdr:rowOff>89202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105729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2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7615</xdr:rowOff>
    </xdr:from>
    <xdr:to>
      <xdr:col>46</xdr:col>
      <xdr:colOff>38100</xdr:colOff>
      <xdr:row>96</xdr:row>
      <xdr:rowOff>109215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125742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88360</xdr:rowOff>
    </xdr:from>
    <xdr:to>
      <xdr:col>41</xdr:col>
      <xdr:colOff>101600</xdr:colOff>
      <xdr:row>96</xdr:row>
      <xdr:rowOff>18510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35037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163593</xdr:rowOff>
    </xdr:from>
    <xdr:to>
      <xdr:col>36</xdr:col>
      <xdr:colOff>165100</xdr:colOff>
      <xdr:row>95</xdr:row>
      <xdr:rowOff>93743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110270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05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22028</xdr:rowOff>
    </xdr:from>
    <xdr:to>
      <xdr:col>85</xdr:col>
      <xdr:colOff>127000</xdr:colOff>
      <xdr:row>33</xdr:row>
      <xdr:rowOff>164522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679878"/>
          <a:ext cx="838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22028</xdr:rowOff>
    </xdr:from>
    <xdr:to>
      <xdr:col>81</xdr:col>
      <xdr:colOff>50800</xdr:colOff>
      <xdr:row>33</xdr:row>
      <xdr:rowOff>120783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679878"/>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120783</xdr:rowOff>
    </xdr:from>
    <xdr:to>
      <xdr:col>76</xdr:col>
      <xdr:colOff>114300</xdr:colOff>
      <xdr:row>35</xdr:row>
      <xdr:rowOff>147625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778633"/>
          <a:ext cx="889000" cy="3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147625</xdr:rowOff>
    </xdr:from>
    <xdr:to>
      <xdr:col>71</xdr:col>
      <xdr:colOff>177800</xdr:colOff>
      <xdr:row>36</xdr:row>
      <xdr:rowOff>14275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48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113722</xdr:rowOff>
    </xdr:from>
    <xdr:to>
      <xdr:col>85</xdr:col>
      <xdr:colOff>177800</xdr:colOff>
      <xdr:row>34</xdr:row>
      <xdr:rowOff>43872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7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136599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6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142678</xdr:rowOff>
    </xdr:from>
    <xdr:to>
      <xdr:col>81</xdr:col>
      <xdr:colOff>101600</xdr:colOff>
      <xdr:row>33</xdr:row>
      <xdr:rowOff>72828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6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89355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4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69983</xdr:rowOff>
    </xdr:from>
    <xdr:to>
      <xdr:col>76</xdr:col>
      <xdr:colOff>165100</xdr:colOff>
      <xdr:row>34</xdr:row>
      <xdr:rowOff>133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96825</xdr:rowOff>
    </xdr:from>
    <xdr:to>
      <xdr:col>72</xdr:col>
      <xdr:colOff>38100</xdr:colOff>
      <xdr:row>36</xdr:row>
      <xdr:rowOff>26975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43502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134925</xdr:rowOff>
    </xdr:from>
    <xdr:to>
      <xdr:col>67</xdr:col>
      <xdr:colOff>101600</xdr:colOff>
      <xdr:row>36</xdr:row>
      <xdr:rowOff>65075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81602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54036</xdr:rowOff>
    </xdr:from>
    <xdr:to>
      <xdr:col>85</xdr:col>
      <xdr:colOff>127000</xdr:colOff>
      <xdr:row>56</xdr:row>
      <xdr:rowOff>164667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55236"/>
          <a:ext cx="838200" cy="1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164667</xdr:rowOff>
    </xdr:from>
    <xdr:to>
      <xdr:col>81</xdr:col>
      <xdr:colOff>50800</xdr:colOff>
      <xdr:row>57</xdr:row>
      <xdr:rowOff>10995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65867"/>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1001</xdr:rowOff>
    </xdr:from>
    <xdr:to>
      <xdr:col>76</xdr:col>
      <xdr:colOff>114300</xdr:colOff>
      <xdr:row>57</xdr:row>
      <xdr:rowOff>10995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73651"/>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1001</xdr:rowOff>
    </xdr:from>
    <xdr:to>
      <xdr:col>71</xdr:col>
      <xdr:colOff>177800</xdr:colOff>
      <xdr:row>57</xdr:row>
      <xdr:rowOff>95725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73651"/>
          <a:ext cx="889000" cy="9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3236</xdr:rowOff>
    </xdr:from>
    <xdr:to>
      <xdr:col>85</xdr:col>
      <xdr:colOff>177800</xdr:colOff>
      <xdr:row>56</xdr:row>
      <xdr:rowOff>104836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26113</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5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113867</xdr:rowOff>
    </xdr:from>
    <xdr:to>
      <xdr:col>81</xdr:col>
      <xdr:colOff>101600</xdr:colOff>
      <xdr:row>57</xdr:row>
      <xdr:rowOff>44017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60544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9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131645</xdr:rowOff>
    </xdr:from>
    <xdr:to>
      <xdr:col>76</xdr:col>
      <xdr:colOff>165100</xdr:colOff>
      <xdr:row>57</xdr:row>
      <xdr:rowOff>61795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121651</xdr:rowOff>
    </xdr:from>
    <xdr:to>
      <xdr:col>72</xdr:col>
      <xdr:colOff>38100</xdr:colOff>
      <xdr:row>57</xdr:row>
      <xdr:rowOff>51801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68328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9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44925</xdr:rowOff>
    </xdr:from>
    <xdr:to>
      <xdr:col>67</xdr:col>
      <xdr:colOff>101600</xdr:colOff>
      <xdr:row>57</xdr:row>
      <xdr:rowOff>146525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163052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1298</xdr:rowOff>
    </xdr:from>
    <xdr:to>
      <xdr:col>85</xdr:col>
      <xdr:colOff>127000</xdr:colOff>
      <xdr:row>79</xdr:row>
      <xdr:rowOff>12126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45848"/>
          <a:ext cx="8382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1298</xdr:rowOff>
    </xdr:from>
    <xdr:to>
      <xdr:col>81</xdr:col>
      <xdr:colOff>50800</xdr:colOff>
      <xdr:row>79</xdr:row>
      <xdr:rowOff>20881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4584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6083</xdr:rowOff>
    </xdr:from>
    <xdr:to>
      <xdr:col>76</xdr:col>
      <xdr:colOff>114300</xdr:colOff>
      <xdr:row>79</xdr:row>
      <xdr:rowOff>20881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0633"/>
          <a:ext cx="8890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6083</xdr:rowOff>
    </xdr:from>
    <xdr:to>
      <xdr:col>71</xdr:col>
      <xdr:colOff>177800</xdr:colOff>
      <xdr:row>79</xdr:row>
      <xdr:rowOff>43124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0633"/>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132776</xdr:rowOff>
    </xdr:from>
    <xdr:to>
      <xdr:col>85</xdr:col>
      <xdr:colOff>177800</xdr:colOff>
      <xdr:row>79</xdr:row>
      <xdr:rowOff>62926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121948</xdr:rowOff>
    </xdr:from>
    <xdr:to>
      <xdr:col>81</xdr:col>
      <xdr:colOff>101600</xdr:colOff>
      <xdr:row>79</xdr:row>
      <xdr:rowOff>52098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43225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8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141531</xdr:rowOff>
    </xdr:from>
    <xdr:to>
      <xdr:col>76</xdr:col>
      <xdr:colOff>165100</xdr:colOff>
      <xdr:row>79</xdr:row>
      <xdr:rowOff>71681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62808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0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126733</xdr:rowOff>
    </xdr:from>
    <xdr:to>
      <xdr:col>72</xdr:col>
      <xdr:colOff>38100</xdr:colOff>
      <xdr:row>79</xdr:row>
      <xdr:rowOff>56883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48010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163774</xdr:rowOff>
    </xdr:from>
    <xdr:to>
      <xdr:col>67</xdr:col>
      <xdr:colOff>101600</xdr:colOff>
      <xdr:row>79</xdr:row>
      <xdr:rowOff>93924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85051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4121</xdr:rowOff>
    </xdr:from>
    <xdr:to>
      <xdr:col>85</xdr:col>
      <xdr:colOff>127000</xdr:colOff>
      <xdr:row>97</xdr:row>
      <xdr:rowOff>7893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477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4445</xdr:rowOff>
    </xdr:from>
    <xdr:to>
      <xdr:col>81</xdr:col>
      <xdr:colOff>50800</xdr:colOff>
      <xdr:row>97</xdr:row>
      <xdr:rowOff>7893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3509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4445</xdr:rowOff>
    </xdr:from>
    <xdr:to>
      <xdr:col>76</xdr:col>
      <xdr:colOff>114300</xdr:colOff>
      <xdr:row>97</xdr:row>
      <xdr:rowOff>4552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35095"/>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4552</xdr:rowOff>
    </xdr:from>
    <xdr:to>
      <xdr:col>71</xdr:col>
      <xdr:colOff>177800</xdr:colOff>
      <xdr:row>97</xdr:row>
      <xdr:rowOff>22044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35202"/>
          <a:ext cx="8890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124771</xdr:rowOff>
    </xdr:from>
    <xdr:to>
      <xdr:col>85</xdr:col>
      <xdr:colOff>177800</xdr:colOff>
      <xdr:row>97</xdr:row>
      <xdr:rowOff>54921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147648</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3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128543</xdr:rowOff>
    </xdr:from>
    <xdr:to>
      <xdr:col>81</xdr:col>
      <xdr:colOff>101600</xdr:colOff>
      <xdr:row>97</xdr:row>
      <xdr:rowOff>58693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75220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125095</xdr:rowOff>
    </xdr:from>
    <xdr:to>
      <xdr:col>76</xdr:col>
      <xdr:colOff>165100</xdr:colOff>
      <xdr:row>97</xdr:row>
      <xdr:rowOff>55245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71772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5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125202</xdr:rowOff>
    </xdr:from>
    <xdr:to>
      <xdr:col>72</xdr:col>
      <xdr:colOff>38100</xdr:colOff>
      <xdr:row>97</xdr:row>
      <xdr:rowOff>55352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8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71879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5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142694</xdr:rowOff>
    </xdr:from>
    <xdr:to>
      <xdr:col>67</xdr:col>
      <xdr:colOff>101600</xdr:colOff>
      <xdr:row>97</xdr:row>
      <xdr:rowOff>72844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89371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47172</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705022"/>
          <a:ext cx="1269" cy="108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116167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0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165299</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48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47172</xdr:rowOff>
    </xdr:from>
    <xdr:to>
      <xdr:col>116</xdr:col>
      <xdr:colOff>152400</xdr:colOff>
      <xdr:row>33</xdr:row>
      <xdr:rowOff>47172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70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23114</xdr:rowOff>
    </xdr:from>
    <xdr:to>
      <xdr:col>116</xdr:col>
      <xdr:colOff>63500</xdr:colOff>
      <xdr:row>33</xdr:row>
      <xdr:rowOff>47172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5166614"/>
          <a:ext cx="838200" cy="53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160617</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75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10740</xdr:rowOff>
    </xdr:from>
    <xdr:to>
      <xdr:col>116</xdr:col>
      <xdr:colOff>114300</xdr:colOff>
      <xdr:row>39</xdr:row>
      <xdr:rowOff>112340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23114</xdr:rowOff>
    </xdr:from>
    <xdr:to>
      <xdr:col>111</xdr:col>
      <xdr:colOff>177800</xdr:colOff>
      <xdr:row>30</xdr:row>
      <xdr:rowOff>135019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5166614"/>
          <a:ext cx="889000" cy="1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147574</xdr:rowOff>
    </xdr:from>
    <xdr:to>
      <xdr:col>112</xdr:col>
      <xdr:colOff>38100</xdr:colOff>
      <xdr:row>39</xdr:row>
      <xdr:rowOff>77724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68851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135019</xdr:rowOff>
    </xdr:from>
    <xdr:to>
      <xdr:col>107</xdr:col>
      <xdr:colOff>50800</xdr:colOff>
      <xdr:row>33</xdr:row>
      <xdr:rowOff>13099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5278519"/>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12374</xdr:rowOff>
    </xdr:from>
    <xdr:to>
      <xdr:col>107</xdr:col>
      <xdr:colOff>101600</xdr:colOff>
      <xdr:row>39</xdr:row>
      <xdr:rowOff>113974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105101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791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13099</xdr:rowOff>
    </xdr:from>
    <xdr:to>
      <xdr:col>102</xdr:col>
      <xdr:colOff>114300</xdr:colOff>
      <xdr:row>34</xdr:row>
      <xdr:rowOff>8310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5670949"/>
          <a:ext cx="889000" cy="1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10740</xdr:rowOff>
    </xdr:from>
    <xdr:to>
      <xdr:col>102</xdr:col>
      <xdr:colOff>165100</xdr:colOff>
      <xdr:row>39</xdr:row>
      <xdr:rowOff>112340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103467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9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9326</xdr:rowOff>
    </xdr:from>
    <xdr:to>
      <xdr:col>98</xdr:col>
      <xdr:colOff>38100</xdr:colOff>
      <xdr:row>39</xdr:row>
      <xdr:rowOff>110926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102053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167822</xdr:rowOff>
    </xdr:from>
    <xdr:to>
      <xdr:col>116</xdr:col>
      <xdr:colOff>114300</xdr:colOff>
      <xdr:row>33</xdr:row>
      <xdr:rowOff>97972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56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120849</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60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143764</xdr:rowOff>
    </xdr:from>
    <xdr:to>
      <xdr:col>112</xdr:col>
      <xdr:colOff>38100</xdr:colOff>
      <xdr:row>30</xdr:row>
      <xdr:rowOff>73914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1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90441</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56111"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84219</xdr:rowOff>
    </xdr:from>
    <xdr:to>
      <xdr:col>107</xdr:col>
      <xdr:colOff>101600</xdr:colOff>
      <xdr:row>31</xdr:row>
      <xdr:rowOff>14369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52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30896</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67111" y="50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133749</xdr:rowOff>
    </xdr:from>
    <xdr:to>
      <xdr:col>102</xdr:col>
      <xdr:colOff>165100</xdr:colOff>
      <xdr:row>33</xdr:row>
      <xdr:rowOff>63899</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56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80426</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278111" y="53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128960</xdr:rowOff>
    </xdr:from>
    <xdr:to>
      <xdr:col>98</xdr:col>
      <xdr:colOff>38100</xdr:colOff>
      <xdr:row>34</xdr:row>
      <xdr:rowOff>59110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7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75637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5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と比較し、衛生費が１５３，０９６円増となっているが、ごみ焼却施設建設事業による経費増によるものが大きい。その他、主なものとしては、商工費は新型コロナウイルス感染症対応地方創生臨時交付金を活用した経済復興事業などで住民一人当たり８５．７％（１９，９１６円）増、中学校特別教室への空調設置工事や学校改修事業などを行った教育費が住民一人当たり２８．１％（２９，０３７円）増、労働費は、コミュニティセンター改修事業の増や温泉等の施設の再開でシルバー人材センターへの業務依頼増により、住民一人当たり７３．８％（１１，６４４円）増、となっている。一方、減となっているものについては、令和３年度に実施した新型コロナウイルス感染症対策の非課税世帯等臨時特別給付事業や子育て世帯臨時特別給付事業が終了した民生費が住民一人当たり１８．１％（４３，７４０円）減、積立金が８億９６５万円減となった総務費が住民一人当たり４２．２％（１０７，８２６円）減、となっている。</a:t>
          </a:r>
        </a:p>
        <a:p>
          <a:r>
            <a:rPr kumimoji="1" lang="ja-JP" altLang="en-US" sz="1300">
              <a:latin typeface="ＭＳ Ｐゴシック" panose="020B0600070205080204" pitchFamily="50" charset="-128"/>
              <a:ea typeface="ＭＳ Ｐゴシック" panose="020B0600070205080204" pitchFamily="50" charset="-128"/>
            </a:rPr>
            <a:t>　他団体と比較して大きいものは、他団体に比べてシルバー人材センターへ多くの業務を委託している労働費、空港消防業務の委託を受けている消防費、一般旅客自動車運送事業会計への繰出金等の諸支出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が前年比１億７，５１４万円（４．３％）減となったものの、財政調整基金残高は前年同様であったため、標準財政規模比は増となった。実質収支額は令和３年度に比べて２，５３３万円減となった為、標準財政規模比は１．５７％減となり、実質単年度収支も▲１．７４％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国民健康保険特別会計において、形式収支は黒字だが、保険給付費等交付金精算額の増及び診療報酬の支払繰延額の増により、赤字となってしまった。</a:t>
          </a:r>
        </a:p>
        <a:p>
          <a:r>
            <a:rPr kumimoji="1" lang="ja-JP" altLang="en-US" sz="1400">
              <a:latin typeface="ＭＳ ゴシック" pitchFamily="49" charset="-128"/>
              <a:ea typeface="ＭＳ ゴシック" pitchFamily="49" charset="-128"/>
            </a:rPr>
            <a:t>　その他事業において赤字はないが、公営企業会計（病院事業会計、浄化槽設置管理事業会計、水道事業会計、一般旅客自動車運送事業会計）は実質、赤字が続いており、一般会計からの繰出金により赤字にならないよう補てんしている状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税を段階的に上げているが追いついておらず、公営企業会計は令和５年度に水道料金・浄化槽使用料の値上げを実施するなど経営改善に取り組んでいるが、いずれも一般会計からの繰出金に依存性が高くなっている。</a:t>
          </a:r>
        </a:p>
        <a:p>
          <a:r>
            <a:rPr kumimoji="1" lang="ja-JP" altLang="en-US" sz="1400">
              <a:latin typeface="ＭＳ ゴシック" pitchFamily="49" charset="-128"/>
              <a:ea typeface="ＭＳ ゴシック" pitchFamily="49" charset="-128"/>
            </a:rPr>
            <a:t>　今後、一般会計の財政をも圧迫していくことが懸念されるため、自主財源の確保、経費節減に努めることとし、料金改定の検討を前向きに進めていく。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9214783</v>
      </c>
      <c r="BO4" s="449"/>
      <c r="BP4" s="449"/>
      <c r="BQ4" s="449"/>
      <c r="BR4" s="449"/>
      <c r="BS4" s="449"/>
      <c r="BT4" s="449"/>
      <c r="BU4" s="450"/>
      <c r="BV4" s="448">
        <v>8846059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2.2000000000000002</v>
      </c>
      <c r="CU4" s="589"/>
      <c r="CV4" s="589"/>
      <c r="CW4" s="589"/>
      <c r="CX4" s="589"/>
      <c r="CY4" s="589"/>
      <c r="CZ4" s="589"/>
      <c r="DA4" s="590"/>
      <c r="DB4" s="588">
        <v>3.8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8995295</v>
      </c>
      <c r="BO5" s="420"/>
      <c r="BP5" s="420"/>
      <c r="BQ5" s="420"/>
      <c r="BR5" s="420"/>
      <c r="BS5" s="420"/>
      <c r="BT5" s="420"/>
      <c r="BU5" s="421"/>
      <c r="BV5" s="419">
        <v>8602492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84.8</v>
      </c>
      <c r="CU5" s="417"/>
      <c r="CV5" s="417"/>
      <c r="CW5" s="417"/>
      <c r="CX5" s="417"/>
      <c r="CY5" s="417"/>
      <c r="CZ5" s="417"/>
      <c r="DA5" s="418"/>
      <c r="DB5" s="416">
        <v>78.3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219488</v>
      </c>
      <c r="BO6" s="420"/>
      <c r="BP6" s="420"/>
      <c r="BQ6" s="420"/>
      <c r="BR6" s="420"/>
      <c r="BS6" s="420"/>
      <c r="BT6" s="420"/>
      <c r="BU6" s="421"/>
      <c r="BV6" s="419">
        <v>243567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85.7</v>
      </c>
      <c r="CU6" s="563"/>
      <c r="CV6" s="563"/>
      <c r="CW6" s="563"/>
      <c r="CX6" s="563"/>
      <c r="CY6" s="563"/>
      <c r="CZ6" s="563"/>
      <c r="DA6" s="564"/>
      <c r="DB6" s="562">
        <v>81.5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132786</v>
      </c>
      <c r="BO7" s="420"/>
      <c r="BP7" s="420"/>
      <c r="BQ7" s="420"/>
      <c r="BR7" s="420"/>
      <c r="BS7" s="420"/>
      <c r="BT7" s="420"/>
      <c r="BU7" s="421"/>
      <c r="BV7" s="419">
        <v>88955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3900396</v>
      </c>
      <c r="CU7" s="420"/>
      <c r="CV7" s="420"/>
      <c r="CW7" s="420"/>
      <c r="CX7" s="420"/>
      <c r="CY7" s="420"/>
      <c r="CZ7" s="420"/>
      <c r="DA7" s="421"/>
      <c r="DB7" s="419">
        <v>4075536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86702</v>
      </c>
      <c r="BO8" s="420"/>
      <c r="BP8" s="420"/>
      <c r="BQ8" s="420"/>
      <c r="BR8" s="420"/>
      <c r="BS8" s="420"/>
      <c r="BT8" s="420"/>
      <c r="BU8" s="421"/>
      <c r="BV8" s="419">
        <v>154612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7042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-67910</v>
      </c>
      <c r="BO9" s="420"/>
      <c r="BP9" s="420"/>
      <c r="BQ9" s="420"/>
      <c r="BR9" s="420"/>
      <c r="BS9" s="420"/>
      <c r="BT9" s="420"/>
      <c r="BU9" s="421"/>
      <c r="BV9" s="419">
        <v>-13386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13.8</v>
      </c>
      <c r="CU9" s="417"/>
      <c r="CV9" s="417"/>
      <c r="CW9" s="417"/>
      <c r="CX9" s="417"/>
      <c r="CY9" s="417"/>
      <c r="CZ9" s="417"/>
      <c r="DA9" s="418"/>
      <c r="DB9" s="416">
        <v>12.8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7613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0</v>
      </c>
      <c r="BO10" s="420"/>
      <c r="BP10" s="420"/>
      <c r="BQ10" s="420"/>
      <c r="BR10" s="420"/>
      <c r="BS10" s="420"/>
      <c r="BT10" s="420"/>
      <c r="BU10" s="421"/>
      <c r="BV10" s="419">
        <v>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7053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6942</v>
      </c>
      <c r="S13" s="507"/>
      <c r="T13" s="507"/>
      <c r="U13" s="507"/>
      <c r="V13" s="508"/>
      <c r="W13" s="509" t="s">
        <v>140</v>
      </c>
      <c r="X13" s="405"/>
      <c r="Y13" s="405"/>
      <c r="Z13" s="405"/>
      <c r="AA13" s="405"/>
      <c r="AB13" s="406"/>
      <c r="AC13" s="372">
        <v>491</v>
      </c>
      <c r="AD13" s="373"/>
      <c r="AE13" s="373"/>
      <c r="AF13" s="373"/>
      <c r="AG13" s="374"/>
      <c r="AH13" s="372">
        <v>639</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-67910</v>
      </c>
      <c r="BO13" s="420"/>
      <c r="BP13" s="420"/>
      <c r="BQ13" s="420"/>
      <c r="BR13" s="420"/>
      <c r="BS13" s="420"/>
      <c r="BT13" s="420"/>
      <c r="BU13" s="421"/>
      <c r="BV13" s="419">
        <v>-13386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11.3</v>
      </c>
      <c r="CU13" s="417"/>
      <c r="CV13" s="417"/>
      <c r="CW13" s="417"/>
      <c r="CX13" s="417"/>
      <c r="CY13" s="417"/>
      <c r="CZ13" s="417"/>
      <c r="DA13" s="418"/>
      <c r="DB13" s="416">
        <v>12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7128</v>
      </c>
      <c r="S14" s="507"/>
      <c r="T14" s="507"/>
      <c r="U14" s="507"/>
      <c r="V14" s="508"/>
      <c r="W14" s="510"/>
      <c r="X14" s="408"/>
      <c r="Y14" s="408"/>
      <c r="Z14" s="408"/>
      <c r="AA14" s="408"/>
      <c r="AB14" s="409"/>
      <c r="AC14" s="499">
        <v>13.7</v>
      </c>
      <c r="AD14" s="500"/>
      <c r="AE14" s="500"/>
      <c r="AF14" s="500"/>
      <c r="AG14" s="501"/>
      <c r="AH14" s="499">
        <v>15.8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7024</v>
      </c>
      <c r="S15" s="507"/>
      <c r="T15" s="507"/>
      <c r="U15" s="507"/>
      <c r="V15" s="508"/>
      <c r="W15" s="509" t="s">
        <v>150</v>
      </c>
      <c r="X15" s="405"/>
      <c r="Y15" s="405"/>
      <c r="Z15" s="405"/>
      <c r="AA15" s="405"/>
      <c r="AB15" s="406"/>
      <c r="AC15" s="372">
        <v>562</v>
      </c>
      <c r="AD15" s="373"/>
      <c r="AE15" s="373"/>
      <c r="AF15" s="373"/>
      <c r="AG15" s="374"/>
      <c r="AH15" s="372">
        <v>629</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969654</v>
      </c>
      <c r="BO15" s="449"/>
      <c r="BP15" s="449"/>
      <c r="BQ15" s="449"/>
      <c r="BR15" s="449"/>
      <c r="BS15" s="449"/>
      <c r="BT15" s="449"/>
      <c r="BU15" s="450"/>
      <c r="BV15" s="448">
        <v>942012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15.7</v>
      </c>
      <c r="AD16" s="500"/>
      <c r="AE16" s="500"/>
      <c r="AF16" s="500"/>
      <c r="AG16" s="501"/>
      <c r="AH16" s="499">
        <v>15.6</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3613224</v>
      </c>
      <c r="BO16" s="420"/>
      <c r="BP16" s="420"/>
      <c r="BQ16" s="420"/>
      <c r="BR16" s="420"/>
      <c r="BS16" s="420"/>
      <c r="BT16" s="420"/>
      <c r="BU16" s="421"/>
      <c r="BV16" s="419">
        <v>3636602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2528</v>
      </c>
      <c r="AD17" s="373"/>
      <c r="AE17" s="373"/>
      <c r="AF17" s="373"/>
      <c r="AG17" s="374"/>
      <c r="AH17" s="372">
        <v>2771</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1215692</v>
      </c>
      <c r="BO17" s="420"/>
      <c r="BP17" s="420"/>
      <c r="BQ17" s="420"/>
      <c r="BR17" s="420"/>
      <c r="BS17" s="420"/>
      <c r="BT17" s="420"/>
      <c r="BU17" s="421"/>
      <c r="BV17" s="419">
        <v>1175831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72.239999999999995</v>
      </c>
      <c r="M18" s="472"/>
      <c r="N18" s="472"/>
      <c r="O18" s="472"/>
      <c r="P18" s="472"/>
      <c r="Q18" s="472"/>
      <c r="R18" s="473"/>
      <c r="S18" s="473"/>
      <c r="T18" s="473"/>
      <c r="U18" s="473"/>
      <c r="V18" s="474"/>
      <c r="W18" s="490"/>
      <c r="X18" s="491"/>
      <c r="Y18" s="491"/>
      <c r="Z18" s="491"/>
      <c r="AA18" s="491"/>
      <c r="AB18" s="515"/>
      <c r="AC18" s="389">
        <v>70.599999999999994</v>
      </c>
      <c r="AD18" s="390"/>
      <c r="AE18" s="390"/>
      <c r="AF18" s="390"/>
      <c r="AG18" s="475"/>
      <c r="AH18" s="389">
        <v>68.599999999999994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3336630</v>
      </c>
      <c r="BO18" s="420"/>
      <c r="BP18" s="420"/>
      <c r="BQ18" s="420"/>
      <c r="BR18" s="420"/>
      <c r="BS18" s="420"/>
      <c r="BT18" s="420"/>
      <c r="BU18" s="421"/>
      <c r="BV18" s="419">
        <v>3236969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97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4786269</v>
      </c>
      <c r="BO19" s="420"/>
      <c r="BP19" s="420"/>
      <c r="BQ19" s="420"/>
      <c r="BR19" s="420"/>
      <c r="BS19" s="420"/>
      <c r="BT19" s="420"/>
      <c r="BU19" s="421"/>
      <c r="BV19" s="419">
        <v>5019552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3767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5917195</v>
      </c>
      <c r="BO22" s="449"/>
      <c r="BP22" s="449"/>
      <c r="BQ22" s="449"/>
      <c r="BR22" s="449"/>
      <c r="BS22" s="449"/>
      <c r="BT22" s="449"/>
      <c r="BU22" s="450"/>
      <c r="BV22" s="448">
        <v>6266331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4342726</v>
      </c>
      <c r="BO23" s="420"/>
      <c r="BP23" s="420"/>
      <c r="BQ23" s="420"/>
      <c r="BR23" s="420"/>
      <c r="BS23" s="420"/>
      <c r="BT23" s="420"/>
      <c r="BU23" s="421"/>
      <c r="BV23" s="419">
        <v>4499421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7760</v>
      </c>
      <c r="R24" s="373"/>
      <c r="S24" s="373"/>
      <c r="T24" s="373"/>
      <c r="U24" s="373"/>
      <c r="V24" s="374"/>
      <c r="W24" s="462"/>
      <c r="X24" s="399"/>
      <c r="Y24" s="400"/>
      <c r="Z24" s="375" t="s">
        <v>175</v>
      </c>
      <c r="AA24" s="376"/>
      <c r="AB24" s="376"/>
      <c r="AC24" s="376"/>
      <c r="AD24" s="376"/>
      <c r="AE24" s="376"/>
      <c r="AF24" s="376"/>
      <c r="AG24" s="377"/>
      <c r="AH24" s="372">
        <v>172</v>
      </c>
      <c r="AI24" s="373"/>
      <c r="AJ24" s="373"/>
      <c r="AK24" s="373"/>
      <c r="AL24" s="374"/>
      <c r="AM24" s="372">
        <v>466464</v>
      </c>
      <c r="AN24" s="373"/>
      <c r="AO24" s="373"/>
      <c r="AP24" s="373"/>
      <c r="AQ24" s="373"/>
      <c r="AR24" s="374"/>
      <c r="AS24" s="372">
        <v>2712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3901328</v>
      </c>
      <c r="BO24" s="420"/>
      <c r="BP24" s="420"/>
      <c r="BQ24" s="420"/>
      <c r="BR24" s="420"/>
      <c r="BS24" s="420"/>
      <c r="BT24" s="420"/>
      <c r="BU24" s="421"/>
      <c r="BV24" s="419">
        <v>4088803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6590</v>
      </c>
      <c r="R25" s="373"/>
      <c r="S25" s="373"/>
      <c r="T25" s="373"/>
      <c r="U25" s="373"/>
      <c r="V25" s="374"/>
      <c r="W25" s="462"/>
      <c r="X25" s="399"/>
      <c r="Y25" s="400"/>
      <c r="Z25" s="375" t="s">
        <v>178</v>
      </c>
      <c r="AA25" s="376"/>
      <c r="AB25" s="376"/>
      <c r="AC25" s="376"/>
      <c r="AD25" s="376"/>
      <c r="AE25" s="376"/>
      <c r="AF25" s="376"/>
      <c r="AG25" s="377"/>
      <c r="AH25" s="372">
        <v>27</v>
      </c>
      <c r="AI25" s="373"/>
      <c r="AJ25" s="373"/>
      <c r="AK25" s="373"/>
      <c r="AL25" s="374"/>
      <c r="AM25" s="372">
        <v>74979</v>
      </c>
      <c r="AN25" s="373"/>
      <c r="AO25" s="373"/>
      <c r="AP25" s="373"/>
      <c r="AQ25" s="373"/>
      <c r="AR25" s="374"/>
      <c r="AS25" s="372">
        <v>2777</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38117</v>
      </c>
      <c r="BO25" s="449"/>
      <c r="BP25" s="449"/>
      <c r="BQ25" s="449"/>
      <c r="BR25" s="449"/>
      <c r="BS25" s="449"/>
      <c r="BT25" s="449"/>
      <c r="BU25" s="450"/>
      <c r="BV25" s="448">
        <v>30633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6590</v>
      </c>
      <c r="R26" s="373"/>
      <c r="S26" s="373"/>
      <c r="T26" s="373"/>
      <c r="U26" s="373"/>
      <c r="V26" s="374"/>
      <c r="W26" s="462"/>
      <c r="X26" s="399"/>
      <c r="Y26" s="400"/>
      <c r="Z26" s="375" t="s">
        <v>181</v>
      </c>
      <c r="AA26" s="430"/>
      <c r="AB26" s="430"/>
      <c r="AC26" s="430"/>
      <c r="AD26" s="430"/>
      <c r="AE26" s="430"/>
      <c r="AF26" s="430"/>
      <c r="AG26" s="431"/>
      <c r="AH26" s="372">
        <v>8</v>
      </c>
      <c r="AI26" s="373"/>
      <c r="AJ26" s="373"/>
      <c r="AK26" s="373"/>
      <c r="AL26" s="374"/>
      <c r="AM26" s="372">
        <v>20032</v>
      </c>
      <c r="AN26" s="373"/>
      <c r="AO26" s="373"/>
      <c r="AP26" s="373"/>
      <c r="AQ26" s="373"/>
      <c r="AR26" s="374"/>
      <c r="AS26" s="372">
        <v>2504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3000</v>
      </c>
      <c r="R27" s="373"/>
      <c r="S27" s="373"/>
      <c r="T27" s="373"/>
      <c r="U27" s="373"/>
      <c r="V27" s="374"/>
      <c r="W27" s="462"/>
      <c r="X27" s="399"/>
      <c r="Y27" s="400"/>
      <c r="Z27" s="375" t="s">
        <v>184</v>
      </c>
      <c r="AA27" s="376"/>
      <c r="AB27" s="376"/>
      <c r="AC27" s="376"/>
      <c r="AD27" s="376"/>
      <c r="AE27" s="376"/>
      <c r="AF27" s="376"/>
      <c r="AG27" s="377"/>
      <c r="AH27" s="372" t="s">
        <v>130</v>
      </c>
      <c r="AI27" s="373"/>
      <c r="AJ27" s="373"/>
      <c r="AK27" s="373"/>
      <c r="AL27" s="374"/>
      <c r="AM27" s="372" t="s">
        <v>147</v>
      </c>
      <c r="AN27" s="373"/>
      <c r="AO27" s="373"/>
      <c r="AP27" s="373"/>
      <c r="AQ27" s="373"/>
      <c r="AR27" s="374"/>
      <c r="AS27" s="372" t="s">
        <v>147</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402307</v>
      </c>
      <c r="BO27" s="454"/>
      <c r="BP27" s="454"/>
      <c r="BQ27" s="454"/>
      <c r="BR27" s="454"/>
      <c r="BS27" s="454"/>
      <c r="BT27" s="454"/>
      <c r="BU27" s="455"/>
      <c r="BV27" s="453">
        <v>402307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2200</v>
      </c>
      <c r="R28" s="373"/>
      <c r="S28" s="373"/>
      <c r="T28" s="373"/>
      <c r="U28" s="373"/>
      <c r="V28" s="374"/>
      <c r="W28" s="462"/>
      <c r="X28" s="399"/>
      <c r="Y28" s="400"/>
      <c r="Z28" s="375" t="s">
        <v>187</v>
      </c>
      <c r="AA28" s="376"/>
      <c r="AB28" s="376"/>
      <c r="AC28" s="376"/>
      <c r="AD28" s="376"/>
      <c r="AE28" s="376"/>
      <c r="AF28" s="376"/>
      <c r="AG28" s="377"/>
      <c r="AH28" s="372" t="s">
        <v>147</v>
      </c>
      <c r="AI28" s="373"/>
      <c r="AJ28" s="373"/>
      <c r="AK28" s="373"/>
      <c r="AL28" s="374"/>
      <c r="AM28" s="372" t="s">
        <v>148</v>
      </c>
      <c r="AN28" s="373"/>
      <c r="AO28" s="373"/>
      <c r="AP28" s="373"/>
      <c r="AQ28" s="373"/>
      <c r="AR28" s="374"/>
      <c r="AS28" s="372" t="s">
        <v>130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1300000</v>
      </c>
      <c r="BO28" s="449"/>
      <c r="BP28" s="449"/>
      <c r="BQ28" s="449"/>
      <c r="BR28" s="449"/>
      <c r="BS28" s="449"/>
      <c r="BT28" s="449"/>
      <c r="BU28" s="450"/>
      <c r="BV28" s="448">
        <v>1300000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12</v>
      </c>
      <c r="M29" s="373"/>
      <c r="N29" s="373"/>
      <c r="O29" s="373"/>
      <c r="P29" s="374"/>
      <c r="Q29" s="372">
        <v>2000</v>
      </c>
      <c r="R29" s="373"/>
      <c r="S29" s="373"/>
      <c r="T29" s="373"/>
      <c r="U29" s="373"/>
      <c r="V29" s="374"/>
      <c r="W29" s="463"/>
      <c r="X29" s="464"/>
      <c r="Y29" s="465"/>
      <c r="Z29" s="375" t="s">
        <v>190</v>
      </c>
      <c r="AA29" s="376"/>
      <c r="AB29" s="376"/>
      <c r="AC29" s="376"/>
      <c r="AD29" s="376"/>
      <c r="AE29" s="376"/>
      <c r="AF29" s="376"/>
      <c r="AG29" s="377"/>
      <c r="AH29" s="372">
        <v>172</v>
      </c>
      <c r="AI29" s="373"/>
      <c r="AJ29" s="373"/>
      <c r="AK29" s="373"/>
      <c r="AL29" s="374"/>
      <c r="AM29" s="372">
        <v>466464</v>
      </c>
      <c r="AN29" s="373"/>
      <c r="AO29" s="373"/>
      <c r="AP29" s="373"/>
      <c r="AQ29" s="373"/>
      <c r="AR29" s="374"/>
      <c r="AS29" s="372">
        <v>2712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300000</v>
      </c>
      <c r="BO29" s="420"/>
      <c r="BP29" s="420"/>
      <c r="BQ29" s="420"/>
      <c r="BR29" s="420"/>
      <c r="BS29" s="420"/>
      <c r="BT29" s="420"/>
      <c r="BU29" s="421"/>
      <c r="BV29" s="419">
        <v>300000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88.8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3711400</v>
      </c>
      <c r="BO30" s="454"/>
      <c r="BP30" s="454"/>
      <c r="BQ30" s="454"/>
      <c r="BR30" s="454"/>
      <c r="BS30" s="454"/>
      <c r="BT30" s="454"/>
      <c r="BU30" s="455"/>
      <c r="BV30" s="453">
        <v>3836550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東京都市町村議会議員公務災害補償等組合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一般旅客自動車運送事業会計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東京都市町村職員退職手当組合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東京都島嶼町村一部事務組合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浄化槽設置管理事業会計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東京市町村総合事務組合（一般会計）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東京市町村総合事務組合（交通災害共済事業特別会計）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東京都後期高齢者医療広域連合（一般会計）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東京都後期高齢者医療広域連合
（後期高齢者医療特別会計）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knsfr5Aa3qUmrqnbj2fDRr/kxT4zWA79FVVpMTm2hrwtmcTaGHJqNs+abSd9B5WKWYF26ZTSM1RDF2BTbUhY1A==" saltValue="9eibK7rD2LMTqHUrBFXAg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0" t="s">
        <v>563</v>
      </c>
      <c r="D34" s="1150"/>
      <c r="E34" s="1151"/>
      <c r="F34" s="32">
        <v>1.45</v>
      </c>
      <c r="G34" s="33">
        <v>1.06</v>
      </c>
      <c r="H34" s="33">
        <v>1.47</v>
      </c>
      <c r="I34" s="33">
        <v>0.21</v>
      </c>
      <c r="J34" s="34" t="s">
        <v>564</v>
      </c>
      <c r="K34" s="22"/>
      <c r="L34" s="22"/>
      <c r="M34" s="22"/>
      <c r="N34" s="22"/>
      <c r="O34" s="22"/>
      <c r="P34" s="22"/>
    </row>
    <row r="35" spans="1:16" ht="39" customHeight="1" x14ac:dyDescent="0.2">
      <c r="A35" s="22"/>
      <c r="B35" s="35"/>
      <c r="C35" s="1144" t="s">
        <v>565</v>
      </c>
      <c r="D35" s="1145"/>
      <c r="E35" s="1146"/>
      <c r="F35" s="36">
        <v>14.92</v>
      </c>
      <c r="G35" s="37">
        <v>13.3</v>
      </c>
      <c r="H35" s="37">
        <v>13.26</v>
      </c>
      <c r="I35" s="37">
        <v>11.92</v>
      </c>
      <c r="J35" s="38">
        <v>13.45</v>
      </c>
      <c r="K35" s="22"/>
      <c r="L35" s="22"/>
      <c r="M35" s="22"/>
      <c r="N35" s="22"/>
      <c r="O35" s="22"/>
      <c r="P35" s="22"/>
    </row>
    <row r="36" spans="1:16" ht="39" customHeight="1" x14ac:dyDescent="0.2">
      <c r="A36" s="22"/>
      <c r="B36" s="35"/>
      <c r="C36" s="1144" t="s">
        <v>566</v>
      </c>
      <c r="D36" s="1145"/>
      <c r="E36" s="1146"/>
      <c r="F36" s="36">
        <v>3.78</v>
      </c>
      <c r="G36" s="37">
        <v>3.88</v>
      </c>
      <c r="H36" s="37">
        <v>3.89</v>
      </c>
      <c r="I36" s="37">
        <v>0.64</v>
      </c>
      <c r="J36" s="38">
        <v>3.91</v>
      </c>
      <c r="K36" s="22"/>
      <c r="L36" s="22"/>
      <c r="M36" s="22"/>
      <c r="N36" s="22"/>
      <c r="O36" s="22"/>
      <c r="P36" s="22"/>
    </row>
    <row r="37" spans="1:16" ht="39" customHeight="1" x14ac:dyDescent="0.2">
      <c r="A37" s="22"/>
      <c r="B37" s="35"/>
      <c r="C37" s="1144" t="s">
        <v>567</v>
      </c>
      <c r="D37" s="1145"/>
      <c r="E37" s="1146"/>
      <c r="F37" s="36">
        <v>2.96</v>
      </c>
      <c r="G37" s="37">
        <v>2.27</v>
      </c>
      <c r="H37" s="37">
        <v>4.51</v>
      </c>
      <c r="I37" s="37">
        <v>3.79</v>
      </c>
      <c r="J37" s="38">
        <v>2.2200000000000002</v>
      </c>
      <c r="K37" s="22"/>
      <c r="L37" s="22"/>
      <c r="M37" s="22"/>
      <c r="N37" s="22"/>
      <c r="O37" s="22"/>
      <c r="P37" s="22"/>
    </row>
    <row r="38" spans="1:16" ht="39" customHeight="1" x14ac:dyDescent="0.2">
      <c r="A38" s="22"/>
      <c r="B38" s="35"/>
      <c r="C38" s="1144" t="s">
        <v>568</v>
      </c>
      <c r="D38" s="1145"/>
      <c r="E38" s="1146"/>
      <c r="F38" s="36">
        <v>1.1399999999999999</v>
      </c>
      <c r="G38" s="37">
        <v>1.22</v>
      </c>
      <c r="H38" s="37">
        <v>0.99</v>
      </c>
      <c r="I38" s="37">
        <v>1.17</v>
      </c>
      <c r="J38" s="38">
        <v>1.54</v>
      </c>
      <c r="K38" s="22"/>
      <c r="L38" s="22"/>
      <c r="M38" s="22"/>
      <c r="N38" s="22"/>
      <c r="O38" s="22"/>
      <c r="P38" s="22"/>
    </row>
    <row r="39" spans="1:16" ht="39" customHeight="1" x14ac:dyDescent="0.2">
      <c r="A39" s="22"/>
      <c r="B39" s="35"/>
      <c r="C39" s="1144" t="s">
        <v>569</v>
      </c>
      <c r="D39" s="1145"/>
      <c r="E39" s="1146"/>
      <c r="F39" s="36">
        <v>0.57999999999999996</v>
      </c>
      <c r="G39" s="37">
        <v>0.97</v>
      </c>
      <c r="H39" s="37">
        <v>0.55000000000000004</v>
      </c>
      <c r="I39" s="37">
        <v>0.46</v>
      </c>
      <c r="J39" s="38">
        <v>1.27</v>
      </c>
      <c r="K39" s="22"/>
      <c r="L39" s="22"/>
      <c r="M39" s="22"/>
      <c r="N39" s="22"/>
      <c r="O39" s="22"/>
      <c r="P39" s="22"/>
    </row>
    <row r="40" spans="1:16" ht="39" customHeight="1" x14ac:dyDescent="0.2">
      <c r="A40" s="22"/>
      <c r="B40" s="35"/>
      <c r="C40" s="1144" t="s">
        <v>570</v>
      </c>
      <c r="D40" s="1145"/>
      <c r="E40" s="1146"/>
      <c r="F40" s="36" t="s">
        <v>513</v>
      </c>
      <c r="G40" s="37" t="s">
        <v>513</v>
      </c>
      <c r="H40" s="37">
        <v>1.36</v>
      </c>
      <c r="I40" s="37">
        <v>1.19</v>
      </c>
      <c r="J40" s="38">
        <v>1.2</v>
      </c>
      <c r="K40" s="22"/>
      <c r="L40" s="22"/>
      <c r="M40" s="22"/>
      <c r="N40" s="22"/>
      <c r="O40" s="22"/>
      <c r="P40" s="22"/>
    </row>
    <row r="41" spans="1:16" ht="39" customHeight="1" x14ac:dyDescent="0.2">
      <c r="A41" s="22"/>
      <c r="B41" s="35"/>
      <c r="C41" s="1144" t="s">
        <v>571</v>
      </c>
      <c r="D41" s="1145"/>
      <c r="E41" s="1146"/>
      <c r="F41" s="36">
        <v>0</v>
      </c>
      <c r="G41" s="37">
        <v>0</v>
      </c>
      <c r="H41" s="37">
        <v>0</v>
      </c>
      <c r="I41" s="37">
        <v>0</v>
      </c>
      <c r="J41" s="38">
        <v>0</v>
      </c>
      <c r="K41" s="22"/>
      <c r="L41" s="22"/>
      <c r="M41" s="22"/>
      <c r="N41" s="22"/>
      <c r="O41" s="22"/>
      <c r="P41" s="22"/>
    </row>
    <row r="42" spans="1:16" ht="39" customHeight="1" x14ac:dyDescent="0.2">
      <c r="A42" s="22"/>
      <c r="B42" s="39"/>
      <c r="C42" s="1144" t="s">
        <v>572</v>
      </c>
      <c r="D42" s="1145"/>
      <c r="E42" s="1146"/>
      <c r="F42" s="36" t="s">
        <v>513</v>
      </c>
      <c r="G42" s="37" t="s">
        <v>513</v>
      </c>
      <c r="H42" s="37" t="s">
        <v>513</v>
      </c>
      <c r="I42" s="37" t="s">
        <v>513</v>
      </c>
      <c r="J42" s="38" t="s">
        <v>513</v>
      </c>
      <c r="K42" s="22"/>
      <c r="L42" s="22"/>
      <c r="M42" s="22"/>
      <c r="N42" s="22"/>
      <c r="O42" s="22"/>
      <c r="P42" s="22"/>
    </row>
    <row r="43" spans="1:16" ht="39" customHeight="1" thickBot="1" x14ac:dyDescent="0.25">
      <c r="A43" s="22"/>
      <c r="B43" s="40"/>
      <c r="C43" s="1147" t="s">
        <v>573</v>
      </c>
      <c r="D43" s="1148"/>
      <c r="E43" s="1149"/>
      <c r="F43" s="41">
        <v>0.46</v>
      </c>
      <c r="G43" s="42">
        <v>1.73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eyTI5ny1A25fHyEAogYcf4UxRPez0MOGa1yPrEWc+96FClvNgVyXb9/qIa79001peyy1HH0ZIFBPdhTtqYEkw==" saltValue="rvnFAIQTJug8FK0sEYcY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716</v>
      </c>
      <c r="L45" s="60">
        <v>736</v>
      </c>
      <c r="M45" s="60">
        <v>726</v>
      </c>
      <c r="N45" s="60">
        <v>710</v>
      </c>
      <c r="O45" s="61">
        <v>709</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513</v>
      </c>
      <c r="L46" s="64" t="s">
        <v>513</v>
      </c>
      <c r="M46" s="64" t="s">
        <v>513</v>
      </c>
      <c r="N46" s="64" t="s">
        <v>513</v>
      </c>
      <c r="O46" s="65" t="s">
        <v>513</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513</v>
      </c>
      <c r="L47" s="64" t="s">
        <v>513</v>
      </c>
      <c r="M47" s="64" t="s">
        <v>513</v>
      </c>
      <c r="N47" s="64" t="s">
        <v>513</v>
      </c>
      <c r="O47" s="65" t="s">
        <v>513</v>
      </c>
      <c r="P47" s="48"/>
      <c r="Q47" s="48"/>
      <c r="R47" s="48"/>
      <c r="S47" s="48"/>
      <c r="T47" s="48"/>
      <c r="U47" s="48"/>
    </row>
    <row r="48" spans="1:21" ht="30.75" customHeight="1" x14ac:dyDescent="0.2">
      <c r="A48" s="48"/>
      <c r="B48" s="1177"/>
      <c r="C48" s="1178"/>
      <c r="D48" s="62"/>
      <c r="E48" s="1154" t="s">
        <v>15</v>
      </c>
      <c r="F48" s="1154"/>
      <c r="G48" s="1154"/>
      <c r="H48" s="1154"/>
      <c r="I48" s="1154"/>
      <c r="J48" s="1155"/>
      <c r="K48" s="63">
        <v>142</v>
      </c>
      <c r="L48" s="64">
        <v>137</v>
      </c>
      <c r="M48" s="64">
        <v>150</v>
      </c>
      <c r="N48" s="64">
        <v>236</v>
      </c>
      <c r="O48" s="65">
        <v>137</v>
      </c>
      <c r="P48" s="48"/>
      <c r="Q48" s="48"/>
      <c r="R48" s="48"/>
      <c r="S48" s="48"/>
      <c r="T48" s="48"/>
      <c r="U48" s="48"/>
    </row>
    <row r="49" spans="1:21" ht="30.75" customHeight="1" x14ac:dyDescent="0.2">
      <c r="A49" s="48"/>
      <c r="B49" s="1177"/>
      <c r="C49" s="1178"/>
      <c r="D49" s="62"/>
      <c r="E49" s="1154" t="s">
        <v>16</v>
      </c>
      <c r="F49" s="1154"/>
      <c r="G49" s="1154"/>
      <c r="H49" s="1154"/>
      <c r="I49" s="1154"/>
      <c r="J49" s="1155"/>
      <c r="K49" s="63">
        <v>56</v>
      </c>
      <c r="L49" s="64">
        <v>55</v>
      </c>
      <c r="M49" s="64">
        <v>50</v>
      </c>
      <c r="N49" s="64">
        <v>31</v>
      </c>
      <c r="O49" s="65">
        <v>32</v>
      </c>
      <c r="P49" s="48"/>
      <c r="Q49" s="48"/>
      <c r="R49" s="48"/>
      <c r="S49" s="48"/>
      <c r="T49" s="48"/>
      <c r="U49" s="48"/>
    </row>
    <row r="50" spans="1:21" ht="30.75" customHeight="1" x14ac:dyDescent="0.2">
      <c r="A50" s="48"/>
      <c r="B50" s="1177"/>
      <c r="C50" s="1178"/>
      <c r="D50" s="62"/>
      <c r="E50" s="1154" t="s">
        <v>17</v>
      </c>
      <c r="F50" s="1154"/>
      <c r="G50" s="1154"/>
      <c r="H50" s="1154"/>
      <c r="I50" s="1154"/>
      <c r="J50" s="1155"/>
      <c r="K50" s="63">
        <v>16</v>
      </c>
      <c r="L50" s="64">
        <v>16</v>
      </c>
      <c r="M50" s="64">
        <v>16</v>
      </c>
      <c r="N50" s="64" t="s">
        <v>513</v>
      </c>
      <c r="O50" s="65" t="s">
        <v>513</v>
      </c>
      <c r="P50" s="48"/>
      <c r="Q50" s="48"/>
      <c r="R50" s="48"/>
      <c r="S50" s="48"/>
      <c r="T50" s="48"/>
      <c r="U50" s="48"/>
    </row>
    <row r="51" spans="1:21" ht="30.75" customHeight="1" x14ac:dyDescent="0.2">
      <c r="A51" s="48"/>
      <c r="B51" s="1179"/>
      <c r="C51" s="1180"/>
      <c r="D51" s="66"/>
      <c r="E51" s="1154" t="s">
        <v>18</v>
      </c>
      <c r="F51" s="1154"/>
      <c r="G51" s="1154"/>
      <c r="H51" s="1154"/>
      <c r="I51" s="1154"/>
      <c r="J51" s="1155"/>
      <c r="K51" s="63" t="s">
        <v>513</v>
      </c>
      <c r="L51" s="64" t="s">
        <v>513</v>
      </c>
      <c r="M51" s="64" t="s">
        <v>513</v>
      </c>
      <c r="N51" s="64" t="s">
        <v>513</v>
      </c>
      <c r="O51" s="65" t="s">
        <v>513</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539</v>
      </c>
      <c r="L52" s="64">
        <v>566</v>
      </c>
      <c r="M52" s="64">
        <v>559</v>
      </c>
      <c r="N52" s="64">
        <v>548</v>
      </c>
      <c r="O52" s="65">
        <v>525</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391</v>
      </c>
      <c r="L53" s="69">
        <v>378</v>
      </c>
      <c r="M53" s="69">
        <v>383</v>
      </c>
      <c r="N53" s="69">
        <v>429</v>
      </c>
      <c r="O53" s="70">
        <v>353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wdQ1wfRRGXdoD2EdzSuTjizBGoHE6TuS34VrcQuVtQZUZqHbdmcI0Ps0ZYeis63xd6TpqMVacWU0QwOJTK6Kw==" saltValue="otq5hDU0pnNCOGE34o3A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5" t="s">
        <v>32</v>
      </c>
      <c r="C41" s="1196"/>
      <c r="D41" s="105"/>
      <c r="E41" s="1197" t="s">
        <v>33</v>
      </c>
      <c r="F41" s="1197"/>
      <c r="G41" s="1197"/>
      <c r="H41" s="1198"/>
      <c r="I41" s="355">
        <v>6822</v>
      </c>
      <c r="J41" s="356">
        <v>6454</v>
      </c>
      <c r="K41" s="356">
        <v>6465</v>
      </c>
      <c r="L41" s="356">
        <v>6266</v>
      </c>
      <c r="M41" s="357">
        <v>5917</v>
      </c>
    </row>
    <row r="42" spans="2:13" ht="27.75" customHeight="1" x14ac:dyDescent="0.2">
      <c r="B42" s="1185"/>
      <c r="C42" s="1186"/>
      <c r="D42" s="106"/>
      <c r="E42" s="1189" t="s">
        <v>34</v>
      </c>
      <c r="F42" s="1189"/>
      <c r="G42" s="1189"/>
      <c r="H42" s="1190"/>
      <c r="I42" s="358">
        <v>32</v>
      </c>
      <c r="J42" s="359">
        <v>16</v>
      </c>
      <c r="K42" s="359" t="s">
        <v>513</v>
      </c>
      <c r="L42" s="359" t="s">
        <v>513</v>
      </c>
      <c r="M42" s="360" t="s">
        <v>513</v>
      </c>
    </row>
    <row r="43" spans="2:13" ht="27.75" customHeight="1" x14ac:dyDescent="0.2">
      <c r="B43" s="1185"/>
      <c r="C43" s="1186"/>
      <c r="D43" s="106"/>
      <c r="E43" s="1189" t="s">
        <v>35</v>
      </c>
      <c r="F43" s="1189"/>
      <c r="G43" s="1189"/>
      <c r="H43" s="1190"/>
      <c r="I43" s="358">
        <v>1221</v>
      </c>
      <c r="J43" s="359">
        <v>1171</v>
      </c>
      <c r="K43" s="359">
        <v>1191</v>
      </c>
      <c r="L43" s="359">
        <v>1643</v>
      </c>
      <c r="M43" s="360">
        <v>1495</v>
      </c>
    </row>
    <row r="44" spans="2:13" ht="27.75" customHeight="1" x14ac:dyDescent="0.2">
      <c r="B44" s="1185"/>
      <c r="C44" s="1186"/>
      <c r="D44" s="106"/>
      <c r="E44" s="1189" t="s">
        <v>36</v>
      </c>
      <c r="F44" s="1189"/>
      <c r="G44" s="1189"/>
      <c r="H44" s="1190"/>
      <c r="I44" s="358">
        <v>289</v>
      </c>
      <c r="J44" s="359">
        <v>237</v>
      </c>
      <c r="K44" s="359">
        <v>189</v>
      </c>
      <c r="L44" s="359">
        <v>160</v>
      </c>
      <c r="M44" s="360">
        <v>130</v>
      </c>
    </row>
    <row r="45" spans="2:13" ht="27.75" customHeight="1" x14ac:dyDescent="0.2">
      <c r="B45" s="1185"/>
      <c r="C45" s="1186"/>
      <c r="D45" s="106"/>
      <c r="E45" s="1189" t="s">
        <v>37</v>
      </c>
      <c r="F45" s="1189"/>
      <c r="G45" s="1189"/>
      <c r="H45" s="1190"/>
      <c r="I45" s="358">
        <v>1155</v>
      </c>
      <c r="J45" s="359">
        <v>1228</v>
      </c>
      <c r="K45" s="359">
        <v>1299</v>
      </c>
      <c r="L45" s="359">
        <v>1240</v>
      </c>
      <c r="M45" s="360">
        <v>1077</v>
      </c>
    </row>
    <row r="46" spans="2:13" ht="27.75" customHeight="1" x14ac:dyDescent="0.2">
      <c r="B46" s="1185"/>
      <c r="C46" s="1186"/>
      <c r="D46" s="107"/>
      <c r="E46" s="1189" t="s">
        <v>38</v>
      </c>
      <c r="F46" s="1189"/>
      <c r="G46" s="1189"/>
      <c r="H46" s="1190"/>
      <c r="I46" s="358" t="s">
        <v>513</v>
      </c>
      <c r="J46" s="359" t="s">
        <v>513</v>
      </c>
      <c r="K46" s="359" t="s">
        <v>513</v>
      </c>
      <c r="L46" s="359" t="s">
        <v>513</v>
      </c>
      <c r="M46" s="360" t="s">
        <v>513</v>
      </c>
    </row>
    <row r="47" spans="2:13" ht="27.75" customHeight="1" x14ac:dyDescent="0.2">
      <c r="B47" s="1185"/>
      <c r="C47" s="1186"/>
      <c r="D47" s="108"/>
      <c r="E47" s="1199" t="s">
        <v>39</v>
      </c>
      <c r="F47" s="1200"/>
      <c r="G47" s="1200"/>
      <c r="H47" s="1201"/>
      <c r="I47" s="358" t="s">
        <v>513</v>
      </c>
      <c r="J47" s="359" t="s">
        <v>513</v>
      </c>
      <c r="K47" s="359" t="s">
        <v>513</v>
      </c>
      <c r="L47" s="359" t="s">
        <v>513</v>
      </c>
      <c r="M47" s="360" t="s">
        <v>513</v>
      </c>
    </row>
    <row r="48" spans="2:13" ht="27.75" customHeight="1" x14ac:dyDescent="0.2">
      <c r="B48" s="1185"/>
      <c r="C48" s="1186"/>
      <c r="D48" s="106"/>
      <c r="E48" s="1189" t="s">
        <v>40</v>
      </c>
      <c r="F48" s="1189"/>
      <c r="G48" s="1189"/>
      <c r="H48" s="1190"/>
      <c r="I48" s="358" t="s">
        <v>513</v>
      </c>
      <c r="J48" s="359" t="s">
        <v>513</v>
      </c>
      <c r="K48" s="359" t="s">
        <v>513</v>
      </c>
      <c r="L48" s="359" t="s">
        <v>513</v>
      </c>
      <c r="M48" s="360" t="s">
        <v>513</v>
      </c>
    </row>
    <row r="49" spans="2:13" ht="27.75" customHeight="1" x14ac:dyDescent="0.2">
      <c r="B49" s="1187"/>
      <c r="C49" s="1188"/>
      <c r="D49" s="106"/>
      <c r="E49" s="1189" t="s">
        <v>41</v>
      </c>
      <c r="F49" s="1189"/>
      <c r="G49" s="1189"/>
      <c r="H49" s="1190"/>
      <c r="I49" s="358" t="s">
        <v>513</v>
      </c>
      <c r="J49" s="359" t="s">
        <v>513</v>
      </c>
      <c r="K49" s="359" t="s">
        <v>513</v>
      </c>
      <c r="L49" s="359" t="s">
        <v>513</v>
      </c>
      <c r="M49" s="360" t="s">
        <v>513</v>
      </c>
    </row>
    <row r="50" spans="2:13" ht="27.75" customHeight="1" x14ac:dyDescent="0.2">
      <c r="B50" s="1183" t="s">
        <v>42</v>
      </c>
      <c r="C50" s="1184"/>
      <c r="D50" s="109"/>
      <c r="E50" s="1189" t="s">
        <v>43</v>
      </c>
      <c r="F50" s="1189"/>
      <c r="G50" s="1189"/>
      <c r="H50" s="1190"/>
      <c r="I50" s="358">
        <v>3723</v>
      </c>
      <c r="J50" s="359">
        <v>3840</v>
      </c>
      <c r="K50" s="359">
        <v>4901</v>
      </c>
      <c r="L50" s="359">
        <v>5828</v>
      </c>
      <c r="M50" s="360">
        <v>5718</v>
      </c>
    </row>
    <row r="51" spans="2:13" ht="27.75" customHeight="1" x14ac:dyDescent="0.2">
      <c r="B51" s="1185"/>
      <c r="C51" s="1186"/>
      <c r="D51" s="106"/>
      <c r="E51" s="1189" t="s">
        <v>44</v>
      </c>
      <c r="F51" s="1189"/>
      <c r="G51" s="1189"/>
      <c r="H51" s="1190"/>
      <c r="I51" s="358">
        <v>592</v>
      </c>
      <c r="J51" s="359">
        <v>570</v>
      </c>
      <c r="K51" s="359">
        <v>489</v>
      </c>
      <c r="L51" s="359">
        <v>470</v>
      </c>
      <c r="M51" s="360">
        <v>376</v>
      </c>
    </row>
    <row r="52" spans="2:13" ht="27.75" customHeight="1" x14ac:dyDescent="0.2">
      <c r="B52" s="1187"/>
      <c r="C52" s="1188"/>
      <c r="D52" s="106"/>
      <c r="E52" s="1189" t="s">
        <v>45</v>
      </c>
      <c r="F52" s="1189"/>
      <c r="G52" s="1189"/>
      <c r="H52" s="1190"/>
      <c r="I52" s="358">
        <v>4664</v>
      </c>
      <c r="J52" s="359">
        <v>4490</v>
      </c>
      <c r="K52" s="359">
        <v>4483</v>
      </c>
      <c r="L52" s="359">
        <v>4430</v>
      </c>
      <c r="M52" s="360">
        <v>4253</v>
      </c>
    </row>
    <row r="53" spans="2:13" ht="27.75" customHeight="1" thickBot="1" x14ac:dyDescent="0.25">
      <c r="B53" s="1191" t="s">
        <v>46</v>
      </c>
      <c r="C53" s="1192"/>
      <c r="D53" s="110"/>
      <c r="E53" s="1193" t="s">
        <v>47</v>
      </c>
      <c r="F53" s="1193"/>
      <c r="G53" s="1193"/>
      <c r="H53" s="1194"/>
      <c r="I53" s="361">
        <v>541</v>
      </c>
      <c r="J53" s="362">
        <v>205</v>
      </c>
      <c r="K53" s="362">
        <v>-730</v>
      </c>
      <c r="L53" s="362">
        <v>-1420</v>
      </c>
      <c r="M53" s="363">
        <v>-1729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5wC5jVz9EKH9ozyava/4dgg0zv9CWRav+iWHCWgxmbpbF1E6eQbCpDyMrS3A/SD28BdKue+RWJ/lodY/wfap5g==" saltValue="SRzbj7JCLhu0jYlQr0o5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0" t="s">
        <v>50</v>
      </c>
      <c r="D55" s="1210"/>
      <c r="E55" s="1211"/>
      <c r="F55" s="122">
        <v>1300</v>
      </c>
      <c r="G55" s="122">
        <v>1300</v>
      </c>
      <c r="H55" s="123">
        <v>1300</v>
      </c>
    </row>
    <row r="56" spans="2:8" ht="52.5" customHeight="1" x14ac:dyDescent="0.2">
      <c r="B56" s="124"/>
      <c r="C56" s="1212" t="s">
        <v>51</v>
      </c>
      <c r="D56" s="1212"/>
      <c r="E56" s="1213"/>
      <c r="F56" s="125">
        <v>212</v>
      </c>
      <c r="G56" s="125">
        <v>300</v>
      </c>
      <c r="H56" s="126">
        <v>300</v>
      </c>
    </row>
    <row r="57" spans="2:8" ht="53.25" customHeight="1" x14ac:dyDescent="0.2">
      <c r="B57" s="124"/>
      <c r="C57" s="1214" t="s">
        <v>52</v>
      </c>
      <c r="D57" s="1214"/>
      <c r="E57" s="1215"/>
      <c r="F57" s="127">
        <v>3031</v>
      </c>
      <c r="G57" s="127">
        <v>3837</v>
      </c>
      <c r="H57" s="128">
        <v>3711</v>
      </c>
    </row>
    <row r="58" spans="2:8" ht="45.75" customHeight="1" x14ac:dyDescent="0.2">
      <c r="B58" s="129"/>
      <c r="C58" s="1202" t="s">
        <v>580</v>
      </c>
      <c r="D58" s="1203"/>
      <c r="E58" s="1204"/>
      <c r="F58" s="130">
        <v>1563</v>
      </c>
      <c r="G58" s="130">
        <v>2301</v>
      </c>
      <c r="H58" s="131">
        <v>2105</v>
      </c>
    </row>
    <row r="59" spans="2:8" ht="45.75" customHeight="1" x14ac:dyDescent="0.2">
      <c r="B59" s="129"/>
      <c r="C59" s="1202" t="s">
        <v>581</v>
      </c>
      <c r="D59" s="1203"/>
      <c r="E59" s="1204"/>
      <c r="F59" s="130">
        <v>692</v>
      </c>
      <c r="G59" s="130">
        <v>760</v>
      </c>
      <c r="H59" s="131">
        <v>714</v>
      </c>
    </row>
    <row r="60" spans="2:8" ht="45.75" customHeight="1" x14ac:dyDescent="0.2">
      <c r="B60" s="129"/>
      <c r="C60" s="1202" t="s">
        <v>582</v>
      </c>
      <c r="D60" s="1203"/>
      <c r="E60" s="1204"/>
      <c r="F60" s="130">
        <v>283</v>
      </c>
      <c r="G60" s="130">
        <v>283</v>
      </c>
      <c r="H60" s="131">
        <v>400</v>
      </c>
    </row>
    <row r="61" spans="2:8" ht="45.75" customHeight="1" x14ac:dyDescent="0.2">
      <c r="B61" s="129"/>
      <c r="C61" s="1202" t="s">
        <v>583</v>
      </c>
      <c r="D61" s="1203"/>
      <c r="E61" s="1204"/>
      <c r="F61" s="130">
        <v>300</v>
      </c>
      <c r="G61" s="130">
        <v>300</v>
      </c>
      <c r="H61" s="131">
        <v>300</v>
      </c>
    </row>
    <row r="62" spans="2:8" ht="45.75" customHeight="1" thickBot="1" x14ac:dyDescent="0.25">
      <c r="B62" s="132"/>
      <c r="C62" s="1205" t="s">
        <v>584</v>
      </c>
      <c r="D62" s="1206"/>
      <c r="E62" s="1207"/>
      <c r="F62" s="133">
        <v>172</v>
      </c>
      <c r="G62" s="133">
        <v>172</v>
      </c>
      <c r="H62" s="134">
        <v>172</v>
      </c>
    </row>
    <row r="63" spans="2:8" ht="52.5" customHeight="1" thickBot="1" x14ac:dyDescent="0.25">
      <c r="B63" s="135"/>
      <c r="C63" s="1208" t="s">
        <v>53</v>
      </c>
      <c r="D63" s="1208"/>
      <c r="E63" s="1209"/>
      <c r="F63" s="136">
        <v>4542</v>
      </c>
      <c r="G63" s="136">
        <v>5437</v>
      </c>
      <c r="H63" s="137">
        <v>5311</v>
      </c>
    </row>
    <row r="64" spans="2:8" ht="13.2" x14ac:dyDescent="0.2"/>
  </sheetData>
  <sheetProtection algorithmName="SHA-512" hashValue="oSRFClZ1YruRBCCZOIerBMJDDhlby9fPhUSBSbjNlb3wz6cUT8IyJDHAD/A6IBCdrATtakdL8k5/qJJjU4LHMg==" saltValue="ZcRKvldv3RJc57K9+icC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186312</v>
      </c>
      <c r="E3" s="156"/>
      <c r="F3" s="157">
        <v>121449</v>
      </c>
      <c r="G3" s="158"/>
      <c r="H3" s="159"/>
    </row>
    <row r="4" spans="1:8" x14ac:dyDescent="0.2">
      <c r="A4" s="160"/>
      <c r="B4" s="161"/>
      <c r="C4" s="162"/>
      <c r="D4" s="163">
        <v>136910</v>
      </c>
      <c r="E4" s="164"/>
      <c r="F4" s="165">
        <v>62922</v>
      </c>
      <c r="G4" s="166"/>
      <c r="H4" s="167"/>
    </row>
    <row r="5" spans="1:8" x14ac:dyDescent="0.2">
      <c r="A5" s="148" t="s">
        <v>547</v>
      </c>
      <c r="B5" s="153"/>
      <c r="C5" s="154"/>
      <c r="D5" s="155">
        <v>182351</v>
      </c>
      <c r="E5" s="156"/>
      <c r="F5" s="157">
        <v>145139</v>
      </c>
      <c r="G5" s="158"/>
      <c r="H5" s="159"/>
    </row>
    <row r="6" spans="1:8" x14ac:dyDescent="0.2">
      <c r="A6" s="160"/>
      <c r="B6" s="161"/>
      <c r="C6" s="162"/>
      <c r="D6" s="163">
        <v>144350</v>
      </c>
      <c r="E6" s="164"/>
      <c r="F6" s="165">
        <v>83762</v>
      </c>
      <c r="G6" s="166"/>
      <c r="H6" s="167"/>
    </row>
    <row r="7" spans="1:8" x14ac:dyDescent="0.2">
      <c r="A7" s="148" t="s">
        <v>548</v>
      </c>
      <c r="B7" s="153"/>
      <c r="C7" s="154"/>
      <c r="D7" s="155">
        <v>241249</v>
      </c>
      <c r="E7" s="156"/>
      <c r="F7" s="157">
        <v>125391</v>
      </c>
      <c r="G7" s="158"/>
      <c r="H7" s="159"/>
    </row>
    <row r="8" spans="1:8" x14ac:dyDescent="0.2">
      <c r="A8" s="160"/>
      <c r="B8" s="161"/>
      <c r="C8" s="162"/>
      <c r="D8" s="163">
        <v>128247</v>
      </c>
      <c r="E8" s="164"/>
      <c r="F8" s="165">
        <v>68516</v>
      </c>
      <c r="G8" s="166"/>
      <c r="H8" s="167"/>
    </row>
    <row r="9" spans="1:8" x14ac:dyDescent="0.2">
      <c r="A9" s="148" t="s">
        <v>549</v>
      </c>
      <c r="B9" s="153"/>
      <c r="C9" s="154"/>
      <c r="D9" s="155">
        <v>221996</v>
      </c>
      <c r="E9" s="156"/>
      <c r="F9" s="157">
        <v>138402</v>
      </c>
      <c r="G9" s="158"/>
      <c r="H9" s="159"/>
    </row>
    <row r="10" spans="1:8" x14ac:dyDescent="0.2">
      <c r="A10" s="160"/>
      <c r="B10" s="161"/>
      <c r="C10" s="162"/>
      <c r="D10" s="163">
        <v>156676</v>
      </c>
      <c r="E10" s="164"/>
      <c r="F10" s="165">
        <v>70652</v>
      </c>
      <c r="G10" s="166"/>
      <c r="H10" s="167"/>
    </row>
    <row r="11" spans="1:8" x14ac:dyDescent="0.2">
      <c r="A11" s="148" t="s">
        <v>550</v>
      </c>
      <c r="B11" s="153"/>
      <c r="C11" s="154"/>
      <c r="D11" s="155">
        <v>365323</v>
      </c>
      <c r="E11" s="156"/>
      <c r="F11" s="157">
        <v>146367</v>
      </c>
      <c r="G11" s="158"/>
      <c r="H11" s="159"/>
    </row>
    <row r="12" spans="1:8" x14ac:dyDescent="0.2">
      <c r="A12" s="160"/>
      <c r="B12" s="161"/>
      <c r="C12" s="168"/>
      <c r="D12" s="163">
        <v>150456</v>
      </c>
      <c r="E12" s="164"/>
      <c r="F12" s="165">
        <v>79441</v>
      </c>
      <c r="G12" s="166"/>
      <c r="H12" s="167"/>
    </row>
    <row r="13" spans="1:8" x14ac:dyDescent="0.2">
      <c r="A13" s="148"/>
      <c r="B13" s="153"/>
      <c r="C13" s="169"/>
      <c r="D13" s="170">
        <v>239446</v>
      </c>
      <c r="E13" s="171"/>
      <c r="F13" s="172">
        <v>135350</v>
      </c>
      <c r="G13" s="173"/>
      <c r="H13" s="159"/>
    </row>
    <row r="14" spans="1:8" x14ac:dyDescent="0.2">
      <c r="A14" s="160"/>
      <c r="B14" s="161"/>
      <c r="C14" s="162"/>
      <c r="D14" s="163">
        <v>143328</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2.96</v>
      </c>
      <c r="C19" s="174">
        <f>ROUND(VALUE(SUBSTITUTE(実質収支比率等に係る経年分析!G$48,"▲","-")),2)</f>
        <v>2.2799999999999998</v>
      </c>
      <c r="D19" s="174">
        <f>ROUND(VALUE(SUBSTITUTE(実質収支比率等に係る経年分析!H$48,"▲","-")),2)</f>
        <v>4.51</v>
      </c>
      <c r="E19" s="174">
        <f>ROUND(VALUE(SUBSTITUTE(実質収支比率等に係る経年分析!I$48,"▲","-")),2)</f>
        <v>3.79</v>
      </c>
      <c r="F19" s="174">
        <f>ROUND(VALUE(SUBSTITUTE(実質収支比率等に係る経年分析!J$48,"▲","-")),2)</f>
        <v>2.2200000000000002</v>
      </c>
    </row>
    <row r="20" spans="1:11" x14ac:dyDescent="0.2">
      <c r="A20" s="174" t="s">
        <v>57</v>
      </c>
      <c r="B20" s="174">
        <f>ROUND(VALUE(SUBSTITUTE(実質収支比率等に係る経年分析!F$47,"▲","-")),2)</f>
        <v>36.67</v>
      </c>
      <c r="C20" s="174">
        <f>ROUND(VALUE(SUBSTITUTE(実質収支比率等に係る経年分析!G$47,"▲","-")),2)</f>
        <v>36.75</v>
      </c>
      <c r="D20" s="174">
        <f>ROUND(VALUE(SUBSTITUTE(実質収支比率等に係る経年分析!H$47,"▲","-")),2)</f>
        <v>34.92</v>
      </c>
      <c r="E20" s="174">
        <f>ROUND(VALUE(SUBSTITUTE(実質収支比率等に係る経年分析!I$47,"▲","-")),2)</f>
        <v>31.9</v>
      </c>
      <c r="F20" s="174">
        <f>ROUND(VALUE(SUBSTITUTE(実質収支比率等に係る経年分析!J$47,"▲","-")),2)</f>
        <v>33.33</v>
      </c>
    </row>
    <row r="21" spans="1:11" x14ac:dyDescent="0.2">
      <c r="A21" s="174" t="s">
        <v>58</v>
      </c>
      <c r="B21" s="174">
        <f>IF(ISNUMBER(VALUE(SUBSTITUTE(実質収支比率等に係る経年分析!F$49,"▲","-"))),ROUND(VALUE(SUBSTITUTE(実質収支比率等に係る経年分析!F$49,"▲","-")),2),NA())</f>
        <v>2.84</v>
      </c>
      <c r="C21" s="174">
        <f>IF(ISNUMBER(VALUE(SUBSTITUTE(実質収支比率等に係る経年分析!G$49,"▲","-"))),ROUND(VALUE(SUBSTITUTE(実質収支比率等に係る経年分析!G$49,"▲","-")),2),NA())</f>
        <v>-0.73</v>
      </c>
      <c r="D21" s="174">
        <f>IF(ISNUMBER(VALUE(SUBSTITUTE(実質収支比率等に係る経年分析!H$49,"▲","-"))),ROUND(VALUE(SUBSTITUTE(実質収支比率等に係る経年分析!H$49,"▲","-")),2),NA())</f>
        <v>2.23</v>
      </c>
      <c r="E21" s="174">
        <f>IF(ISNUMBER(VALUE(SUBSTITUTE(実質収支比率等に係る経年分析!I$49,"▲","-"))),ROUND(VALUE(SUBSTITUTE(実質収支比率等に係る経年分析!I$49,"▲","-")),2),NA())</f>
        <v>-0.33</v>
      </c>
      <c r="F21" s="174">
        <f>IF(ISNUMBER(VALUE(SUBSTITUTE(実質収支比率等に係る経年分析!J$49,"▲","-"))),ROUND(VALUE(SUBSTITUTE(実質収支比率等に係る経年分析!J$49,"▲","-")),2),NA())</f>
        <v>-1.74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浄化槽設置管理事業会計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1.36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1.2</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0.57999999999999996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1.27</v>
      </c>
    </row>
    <row r="32" spans="1:11" x14ac:dyDescent="0.2">
      <c r="A32" s="175" t="str">
        <f>IF(連結実質赤字比率に係る赤字・黒字の構成分析!C$38="",NA(),連結実質赤字比率に係る赤字・黒字の構成分析!C$38)</f>
        <v>一般旅客自動車運送事業会計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1.1399999999999999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1.54</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2.2200000000000002</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3.91</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13.45</v>
      </c>
    </row>
    <row r="36" spans="1:16" x14ac:dyDescent="0.2">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0.21</v>
      </c>
      <c r="J36" s="175">
        <f>IF(ROUND(VALUE(SUBSTITUTE(連結実質赤字比率に係る赤字・黒字の構成分析!J$34,"▲", "-")), 2) &lt; 0, ABS(ROUND(VALUE(SUBSTITUTE(連結実質赤字比率に係る赤字・黒字の構成分析!J$34,"▲", "-")), 2)), NA())</f>
        <v>0.42</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539</v>
      </c>
      <c r="E42" s="176"/>
      <c r="F42" s="176"/>
      <c r="G42" s="176">
        <f>'実質公債費比率（分子）の構造'!L$52</f>
        <v>566</v>
      </c>
      <c r="H42" s="176"/>
      <c r="I42" s="176"/>
      <c r="J42" s="176">
        <f>'実質公債費比率（分子）の構造'!M$52</f>
        <v>559</v>
      </c>
      <c r="K42" s="176"/>
      <c r="L42" s="176"/>
      <c r="M42" s="176">
        <f>'実質公債費比率（分子）の構造'!N$52</f>
        <v>548</v>
      </c>
      <c r="N42" s="176"/>
      <c r="O42" s="176"/>
      <c r="P42" s="176">
        <f>'実質公債費比率（分子）の構造'!O$52</f>
        <v>525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16</v>
      </c>
      <c r="C44" s="176"/>
      <c r="D44" s="176"/>
      <c r="E44" s="176">
        <f>'実質公債費比率（分子）の構造'!L$50</f>
        <v>16</v>
      </c>
      <c r="F44" s="176"/>
      <c r="G44" s="176"/>
      <c r="H44" s="176">
        <f>'実質公債費比率（分子）の構造'!M$50</f>
        <v>16</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56</v>
      </c>
      <c r="C45" s="176"/>
      <c r="D45" s="176"/>
      <c r="E45" s="176">
        <f>'実質公債費比率（分子）の構造'!L$49</f>
        <v>55</v>
      </c>
      <c r="F45" s="176"/>
      <c r="G45" s="176"/>
      <c r="H45" s="176">
        <f>'実質公債費比率（分子）の構造'!M$49</f>
        <v>50</v>
      </c>
      <c r="I45" s="176"/>
      <c r="J45" s="176"/>
      <c r="K45" s="176">
        <f>'実質公債費比率（分子）の構造'!N$49</f>
        <v>31</v>
      </c>
      <c r="L45" s="176"/>
      <c r="M45" s="176"/>
      <c r="N45" s="176">
        <f>'実質公債費比率（分子）の構造'!O$49</f>
        <v>32</v>
      </c>
      <c r="O45" s="176"/>
      <c r="P45" s="176"/>
    </row>
    <row r="46" spans="1:16" x14ac:dyDescent="0.2">
      <c r="A46" s="176" t="s">
        <v>69</v>
      </c>
      <c r="B46" s="176">
        <f>'実質公債費比率（分子）の構造'!K$48</f>
        <v>142</v>
      </c>
      <c r="C46" s="176"/>
      <c r="D46" s="176"/>
      <c r="E46" s="176">
        <f>'実質公債費比率（分子）の構造'!L$48</f>
        <v>137</v>
      </c>
      <c r="F46" s="176"/>
      <c r="G46" s="176"/>
      <c r="H46" s="176">
        <f>'実質公債費比率（分子）の構造'!M$48</f>
        <v>150</v>
      </c>
      <c r="I46" s="176"/>
      <c r="J46" s="176"/>
      <c r="K46" s="176">
        <f>'実質公債費比率（分子）の構造'!N$48</f>
        <v>236</v>
      </c>
      <c r="L46" s="176"/>
      <c r="M46" s="176"/>
      <c r="N46" s="176">
        <f>'実質公債費比率（分子）の構造'!O$48</f>
        <v>137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716</v>
      </c>
      <c r="C49" s="176"/>
      <c r="D49" s="176"/>
      <c r="E49" s="176">
        <f>'実質公債費比率（分子）の構造'!L$45</f>
        <v>736</v>
      </c>
      <c r="F49" s="176"/>
      <c r="G49" s="176"/>
      <c r="H49" s="176">
        <f>'実質公債費比率（分子）の構造'!M$45</f>
        <v>726</v>
      </c>
      <c r="I49" s="176"/>
      <c r="J49" s="176"/>
      <c r="K49" s="176">
        <f>'実質公債費比率（分子）の構造'!N$45</f>
        <v>710</v>
      </c>
      <c r="L49" s="176"/>
      <c r="M49" s="176"/>
      <c r="N49" s="176">
        <f>'実質公債費比率（分子）の構造'!O$45</f>
        <v>709</v>
      </c>
      <c r="O49" s="176"/>
      <c r="P49" s="176"/>
    </row>
    <row r="50" spans="1:16" x14ac:dyDescent="0.2">
      <c r="A50" s="176" t="s">
        <v>73</v>
      </c>
      <c r="B50" s="176" t="e">
        <f>NA()</f>
        <v>#N/A</v>
      </c>
      <c r="C50" s="176">
        <f>IF(ISNUMBER('実質公債費比率（分子）の構造'!K$53),'実質公債費比率（分子）の構造'!K$53,NA())</f>
        <v>391</v>
      </c>
      <c r="D50" s="176" t="e">
        <f>NA()</f>
        <v>#N/A</v>
      </c>
      <c r="E50" s="176" t="e">
        <f>NA()</f>
        <v>#N/A</v>
      </c>
      <c r="F50" s="176">
        <f>IF(ISNUMBER('実質公債費比率（分子）の構造'!L$53),'実質公債費比率（分子）の構造'!L$53,NA())</f>
        <v>378</v>
      </c>
      <c r="G50" s="176" t="e">
        <f>NA()</f>
        <v>#N/A</v>
      </c>
      <c r="H50" s="176" t="e">
        <f>NA()</f>
        <v>#N/A</v>
      </c>
      <c r="I50" s="176">
        <f>IF(ISNUMBER('実質公債費比率（分子）の構造'!M$53),'実質公債費比率（分子）の構造'!M$53,NA())</f>
        <v>383</v>
      </c>
      <c r="J50" s="176" t="e">
        <f>NA()</f>
        <v>#N/A</v>
      </c>
      <c r="K50" s="176" t="e">
        <f>NA()</f>
        <v>#N/A</v>
      </c>
      <c r="L50" s="176">
        <f>IF(ISNUMBER('実質公債費比率（分子）の構造'!N$53),'実質公債費比率（分子）の構造'!N$53,NA())</f>
        <v>429</v>
      </c>
      <c r="M50" s="176" t="e">
        <f>NA()</f>
        <v>#N/A</v>
      </c>
      <c r="N50" s="176" t="e">
        <f>NA()</f>
        <v>#N/A</v>
      </c>
      <c r="O50" s="176">
        <f>IF(ISNUMBER('実質公債費比率（分子）の構造'!O$53),'実質公債費比率（分子）の構造'!O$53,NA())</f>
        <v>353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4664</v>
      </c>
      <c r="E56" s="175"/>
      <c r="F56" s="175"/>
      <c r="G56" s="175">
        <f>'将来負担比率（分子）の構造'!J$52</f>
        <v>4490</v>
      </c>
      <c r="H56" s="175"/>
      <c r="I56" s="175"/>
      <c r="J56" s="175">
        <f>'将来負担比率（分子）の構造'!K$52</f>
        <v>4483</v>
      </c>
      <c r="K56" s="175"/>
      <c r="L56" s="175"/>
      <c r="M56" s="175">
        <f>'将来負担比率（分子）の構造'!L$52</f>
        <v>4430</v>
      </c>
      <c r="N56" s="175"/>
      <c r="O56" s="175"/>
      <c r="P56" s="175">
        <f>'将来負担比率（分子）の構造'!M$52</f>
        <v>4253</v>
      </c>
    </row>
    <row r="57" spans="1:16" x14ac:dyDescent="0.2">
      <c r="A57" s="175" t="s">
        <v>44</v>
      </c>
      <c r="B57" s="175"/>
      <c r="C57" s="175"/>
      <c r="D57" s="175">
        <f>'将来負担比率（分子）の構造'!I$51</f>
        <v>592</v>
      </c>
      <c r="E57" s="175"/>
      <c r="F57" s="175"/>
      <c r="G57" s="175">
        <f>'将来負担比率（分子）の構造'!J$51</f>
        <v>570</v>
      </c>
      <c r="H57" s="175"/>
      <c r="I57" s="175"/>
      <c r="J57" s="175">
        <f>'将来負担比率（分子）の構造'!K$51</f>
        <v>489</v>
      </c>
      <c r="K57" s="175"/>
      <c r="L57" s="175"/>
      <c r="M57" s="175">
        <f>'将来負担比率（分子）の構造'!L$51</f>
        <v>470</v>
      </c>
      <c r="N57" s="175"/>
      <c r="O57" s="175"/>
      <c r="P57" s="175">
        <f>'将来負担比率（分子）の構造'!M$51</f>
        <v>376</v>
      </c>
    </row>
    <row r="58" spans="1:16" x14ac:dyDescent="0.2">
      <c r="A58" s="175" t="s">
        <v>43</v>
      </c>
      <c r="B58" s="175"/>
      <c r="C58" s="175"/>
      <c r="D58" s="175">
        <f>'将来負担比率（分子）の構造'!I$50</f>
        <v>3723</v>
      </c>
      <c r="E58" s="175"/>
      <c r="F58" s="175"/>
      <c r="G58" s="175">
        <f>'将来負担比率（分子）の構造'!J$50</f>
        <v>3840</v>
      </c>
      <c r="H58" s="175"/>
      <c r="I58" s="175"/>
      <c r="J58" s="175">
        <f>'将来負担比率（分子）の構造'!K$50</f>
        <v>4901</v>
      </c>
      <c r="K58" s="175"/>
      <c r="L58" s="175"/>
      <c r="M58" s="175">
        <f>'将来負担比率（分子）の構造'!L$50</f>
        <v>5828</v>
      </c>
      <c r="N58" s="175"/>
      <c r="O58" s="175"/>
      <c r="P58" s="175">
        <f>'将来負担比率（分子）の構造'!M$50</f>
        <v>5718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1155</v>
      </c>
      <c r="C62" s="175"/>
      <c r="D62" s="175"/>
      <c r="E62" s="175">
        <f>'将来負担比率（分子）の構造'!J$45</f>
        <v>1228</v>
      </c>
      <c r="F62" s="175"/>
      <c r="G62" s="175"/>
      <c r="H62" s="175">
        <f>'将来負担比率（分子）の構造'!K$45</f>
        <v>1299</v>
      </c>
      <c r="I62" s="175"/>
      <c r="J62" s="175"/>
      <c r="K62" s="175">
        <f>'将来負担比率（分子）の構造'!L$45</f>
        <v>1240</v>
      </c>
      <c r="L62" s="175"/>
      <c r="M62" s="175"/>
      <c r="N62" s="175">
        <f>'将来負担比率（分子）の構造'!M$45</f>
        <v>1077</v>
      </c>
      <c r="O62" s="175"/>
      <c r="P62" s="175"/>
    </row>
    <row r="63" spans="1:16" x14ac:dyDescent="0.2">
      <c r="A63" s="175" t="s">
        <v>36</v>
      </c>
      <c r="B63" s="175">
        <f>'将来負担比率（分子）の構造'!I$44</f>
        <v>289</v>
      </c>
      <c r="C63" s="175"/>
      <c r="D63" s="175"/>
      <c r="E63" s="175">
        <f>'将来負担比率（分子）の構造'!J$44</f>
        <v>237</v>
      </c>
      <c r="F63" s="175"/>
      <c r="G63" s="175"/>
      <c r="H63" s="175">
        <f>'将来負担比率（分子）の構造'!K$44</f>
        <v>189</v>
      </c>
      <c r="I63" s="175"/>
      <c r="J63" s="175"/>
      <c r="K63" s="175">
        <f>'将来負担比率（分子）の構造'!L$44</f>
        <v>160</v>
      </c>
      <c r="L63" s="175"/>
      <c r="M63" s="175"/>
      <c r="N63" s="175">
        <f>'将来負担比率（分子）の構造'!M$44</f>
        <v>130</v>
      </c>
      <c r="O63" s="175"/>
      <c r="P63" s="175"/>
    </row>
    <row r="64" spans="1:16" x14ac:dyDescent="0.2">
      <c r="A64" s="175" t="s">
        <v>35</v>
      </c>
      <c r="B64" s="175">
        <f>'将来負担比率（分子）の構造'!I$43</f>
        <v>1221</v>
      </c>
      <c r="C64" s="175"/>
      <c r="D64" s="175"/>
      <c r="E64" s="175">
        <f>'将来負担比率（分子）の構造'!J$43</f>
        <v>1171</v>
      </c>
      <c r="F64" s="175"/>
      <c r="G64" s="175"/>
      <c r="H64" s="175">
        <f>'将来負担比率（分子）の構造'!K$43</f>
        <v>1191</v>
      </c>
      <c r="I64" s="175"/>
      <c r="J64" s="175"/>
      <c r="K64" s="175">
        <f>'将来負担比率（分子）の構造'!L$43</f>
        <v>1643</v>
      </c>
      <c r="L64" s="175"/>
      <c r="M64" s="175"/>
      <c r="N64" s="175">
        <f>'将来負担比率（分子）の構造'!M$43</f>
        <v>1495</v>
      </c>
      <c r="O64" s="175"/>
      <c r="P64" s="175"/>
    </row>
    <row r="65" spans="1:16" x14ac:dyDescent="0.2">
      <c r="A65" s="175" t="s">
        <v>34</v>
      </c>
      <c r="B65" s="175">
        <f>'将来負担比率（分子）の構造'!I$42</f>
        <v>32</v>
      </c>
      <c r="C65" s="175"/>
      <c r="D65" s="175"/>
      <c r="E65" s="175">
        <f>'将来負担比率（分子）の構造'!J$42</f>
        <v>16</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6822</v>
      </c>
      <c r="C66" s="175"/>
      <c r="D66" s="175"/>
      <c r="E66" s="175">
        <f>'将来負担比率（分子）の構造'!J$41</f>
        <v>6454</v>
      </c>
      <c r="F66" s="175"/>
      <c r="G66" s="175"/>
      <c r="H66" s="175">
        <f>'将来負担比率（分子）の構造'!K$41</f>
        <v>6465</v>
      </c>
      <c r="I66" s="175"/>
      <c r="J66" s="175"/>
      <c r="K66" s="175">
        <f>'将来負担比率（分子）の構造'!L$41</f>
        <v>6266</v>
      </c>
      <c r="L66" s="175"/>
      <c r="M66" s="175"/>
      <c r="N66" s="175">
        <f>'将来負担比率（分子）の構造'!M$41</f>
        <v>5917</v>
      </c>
      <c r="O66" s="175"/>
      <c r="P66" s="175"/>
    </row>
    <row r="67" spans="1:16" x14ac:dyDescent="0.2">
      <c r="A67" s="175" t="s">
        <v>77</v>
      </c>
      <c r="B67" s="175" t="e">
        <f>NA()</f>
        <v>#N/A</v>
      </c>
      <c r="C67" s="175">
        <f>IF(ISNUMBER('将来負担比率（分子）の構造'!I$53), IF('将来負担比率（分子）の構造'!I$53 &lt; 0, 0, '将来負担比率（分子）の構造'!I$53), NA())</f>
        <v>541</v>
      </c>
      <c r="D67" s="175" t="e">
        <f>NA()</f>
        <v>#N/A</v>
      </c>
      <c r="E67" s="175" t="e">
        <f>NA()</f>
        <v>#N/A</v>
      </c>
      <c r="F67" s="175">
        <f>IF(ISNUMBER('将来負担比率（分子）の構造'!J$53), IF('将来負担比率（分子）の構造'!J$53 &lt; 0, 0, '将来負担比率（分子）の構造'!J$53), NA())</f>
        <v>205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1300</v>
      </c>
      <c r="C72" s="179">
        <f>基金残高に係る経年分析!G55</f>
        <v>1300</v>
      </c>
      <c r="D72" s="179">
        <f>基金残高に係る経年分析!H55</f>
        <v>1300</v>
      </c>
    </row>
    <row r="73" spans="1:16" x14ac:dyDescent="0.2">
      <c r="A73" s="178" t="s">
        <v>80</v>
      </c>
      <c r="B73" s="179">
        <f>基金残高に係る経年分析!F56</f>
        <v>212</v>
      </c>
      <c r="C73" s="179">
        <f>基金残高に係る経年分析!G56</f>
        <v>300</v>
      </c>
      <c r="D73" s="179">
        <f>基金残高に係る経年分析!H56</f>
        <v>300</v>
      </c>
    </row>
    <row r="74" spans="1:16" x14ac:dyDescent="0.2">
      <c r="A74" s="178" t="s">
        <v>81</v>
      </c>
      <c r="B74" s="179">
        <f>基金残高に係る経年分析!F57</f>
        <v>3031</v>
      </c>
      <c r="C74" s="179">
        <f>基金残高に係る経年分析!G57</f>
        <v>3837</v>
      </c>
      <c r="D74" s="179">
        <f>基金残高に係る経年分析!H57</f>
        <v>3711</v>
      </c>
    </row>
  </sheetData>
  <sheetProtection algorithmName="SHA-512" hashValue="nQjcx7IW6OGO7P1GSodD9mRWQBc3/XUocMB4dsEG67Ha9EZ9KehT0wkxMfAprNz6Wlt4Xd/WvlTXGb01rTDZew==" saltValue="omvkD8ZW3qlBTqLWwwNO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941188</v>
      </c>
      <c r="S5" s="677"/>
      <c r="T5" s="677"/>
      <c r="U5" s="677"/>
      <c r="V5" s="677"/>
      <c r="W5" s="677"/>
      <c r="X5" s="677"/>
      <c r="Y5" s="702"/>
      <c r="Z5" s="715">
        <v>10.199999999999999</v>
      </c>
      <c r="AA5" s="715"/>
      <c r="AB5" s="715"/>
      <c r="AC5" s="715"/>
      <c r="AD5" s="716">
        <v>941188</v>
      </c>
      <c r="AE5" s="716"/>
      <c r="AF5" s="716"/>
      <c r="AG5" s="716"/>
      <c r="AH5" s="716"/>
      <c r="AI5" s="716"/>
      <c r="AJ5" s="716"/>
      <c r="AK5" s="716"/>
      <c r="AL5" s="703">
        <v>24.2</v>
      </c>
      <c r="AM5" s="685"/>
      <c r="AN5" s="685"/>
      <c r="AO5" s="704"/>
      <c r="AP5" s="679" t="s">
        <v>230</v>
      </c>
      <c r="AQ5" s="680"/>
      <c r="AR5" s="680"/>
      <c r="AS5" s="680"/>
      <c r="AT5" s="680"/>
      <c r="AU5" s="680"/>
      <c r="AV5" s="680"/>
      <c r="AW5" s="680"/>
      <c r="AX5" s="680"/>
      <c r="AY5" s="680"/>
      <c r="AZ5" s="680"/>
      <c r="BA5" s="680"/>
      <c r="BB5" s="680"/>
      <c r="BC5" s="680"/>
      <c r="BD5" s="680"/>
      <c r="BE5" s="680"/>
      <c r="BF5" s="681"/>
      <c r="BG5" s="621">
        <v>941188</v>
      </c>
      <c r="BH5" s="622"/>
      <c r="BI5" s="622"/>
      <c r="BJ5" s="622"/>
      <c r="BK5" s="622"/>
      <c r="BL5" s="622"/>
      <c r="BM5" s="622"/>
      <c r="BN5" s="623"/>
      <c r="BO5" s="659">
        <v>100</v>
      </c>
      <c r="BP5" s="659"/>
      <c r="BQ5" s="659"/>
      <c r="BR5" s="659"/>
      <c r="BS5" s="660" t="s">
        <v>130</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71716</v>
      </c>
      <c r="S6" s="622"/>
      <c r="T6" s="622"/>
      <c r="U6" s="622"/>
      <c r="V6" s="622"/>
      <c r="W6" s="622"/>
      <c r="X6" s="622"/>
      <c r="Y6" s="623"/>
      <c r="Z6" s="659">
        <v>0.8</v>
      </c>
      <c r="AA6" s="659"/>
      <c r="AB6" s="659"/>
      <c r="AC6" s="659"/>
      <c r="AD6" s="660">
        <v>71716</v>
      </c>
      <c r="AE6" s="660"/>
      <c r="AF6" s="660"/>
      <c r="AG6" s="660"/>
      <c r="AH6" s="660"/>
      <c r="AI6" s="660"/>
      <c r="AJ6" s="660"/>
      <c r="AK6" s="660"/>
      <c r="AL6" s="624">
        <v>1.8</v>
      </c>
      <c r="AM6" s="625"/>
      <c r="AN6" s="625"/>
      <c r="AO6" s="661"/>
      <c r="AP6" s="618" t="s">
        <v>235</v>
      </c>
      <c r="AQ6" s="619"/>
      <c r="AR6" s="619"/>
      <c r="AS6" s="619"/>
      <c r="AT6" s="619"/>
      <c r="AU6" s="619"/>
      <c r="AV6" s="619"/>
      <c r="AW6" s="619"/>
      <c r="AX6" s="619"/>
      <c r="AY6" s="619"/>
      <c r="AZ6" s="619"/>
      <c r="BA6" s="619"/>
      <c r="BB6" s="619"/>
      <c r="BC6" s="619"/>
      <c r="BD6" s="619"/>
      <c r="BE6" s="619"/>
      <c r="BF6" s="620"/>
      <c r="BG6" s="621">
        <v>941188</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80191</v>
      </c>
      <c r="CS6" s="622"/>
      <c r="CT6" s="622"/>
      <c r="CU6" s="622"/>
      <c r="CV6" s="622"/>
      <c r="CW6" s="622"/>
      <c r="CX6" s="622"/>
      <c r="CY6" s="623"/>
      <c r="CZ6" s="703">
        <v>0.9</v>
      </c>
      <c r="DA6" s="685"/>
      <c r="DB6" s="685"/>
      <c r="DC6" s="705"/>
      <c r="DD6" s="627" t="s">
        <v>237</v>
      </c>
      <c r="DE6" s="622"/>
      <c r="DF6" s="622"/>
      <c r="DG6" s="622"/>
      <c r="DH6" s="622"/>
      <c r="DI6" s="622"/>
      <c r="DJ6" s="622"/>
      <c r="DK6" s="622"/>
      <c r="DL6" s="622"/>
      <c r="DM6" s="622"/>
      <c r="DN6" s="622"/>
      <c r="DO6" s="622"/>
      <c r="DP6" s="623"/>
      <c r="DQ6" s="627">
        <v>80188</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1313</v>
      </c>
      <c r="S7" s="622"/>
      <c r="T7" s="622"/>
      <c r="U7" s="622"/>
      <c r="V7" s="622"/>
      <c r="W7" s="622"/>
      <c r="X7" s="622"/>
      <c r="Y7" s="623"/>
      <c r="Z7" s="659">
        <v>0</v>
      </c>
      <c r="AA7" s="659"/>
      <c r="AB7" s="659"/>
      <c r="AC7" s="659"/>
      <c r="AD7" s="660">
        <v>1313</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421035</v>
      </c>
      <c r="BH7" s="622"/>
      <c r="BI7" s="622"/>
      <c r="BJ7" s="622"/>
      <c r="BK7" s="622"/>
      <c r="BL7" s="622"/>
      <c r="BM7" s="622"/>
      <c r="BN7" s="623"/>
      <c r="BO7" s="659">
        <v>44.7</v>
      </c>
      <c r="BP7" s="659"/>
      <c r="BQ7" s="659"/>
      <c r="BR7" s="659"/>
      <c r="BS7" s="660" t="s">
        <v>130</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1040264</v>
      </c>
      <c r="CS7" s="622"/>
      <c r="CT7" s="622"/>
      <c r="CU7" s="622"/>
      <c r="CV7" s="622"/>
      <c r="CW7" s="622"/>
      <c r="CX7" s="622"/>
      <c r="CY7" s="623"/>
      <c r="CZ7" s="659">
        <v>11.6</v>
      </c>
      <c r="DA7" s="659"/>
      <c r="DB7" s="659"/>
      <c r="DC7" s="659"/>
      <c r="DD7" s="627">
        <v>1992</v>
      </c>
      <c r="DE7" s="622"/>
      <c r="DF7" s="622"/>
      <c r="DG7" s="622"/>
      <c r="DH7" s="622"/>
      <c r="DI7" s="622"/>
      <c r="DJ7" s="622"/>
      <c r="DK7" s="622"/>
      <c r="DL7" s="622"/>
      <c r="DM7" s="622"/>
      <c r="DN7" s="622"/>
      <c r="DO7" s="622"/>
      <c r="DP7" s="623"/>
      <c r="DQ7" s="627">
        <v>893251</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6975</v>
      </c>
      <c r="S8" s="622"/>
      <c r="T8" s="622"/>
      <c r="U8" s="622"/>
      <c r="V8" s="622"/>
      <c r="W8" s="622"/>
      <c r="X8" s="622"/>
      <c r="Y8" s="623"/>
      <c r="Z8" s="659">
        <v>0.1</v>
      </c>
      <c r="AA8" s="659"/>
      <c r="AB8" s="659"/>
      <c r="AC8" s="659"/>
      <c r="AD8" s="660">
        <v>6975</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12794</v>
      </c>
      <c r="BH8" s="622"/>
      <c r="BI8" s="622"/>
      <c r="BJ8" s="622"/>
      <c r="BK8" s="622"/>
      <c r="BL8" s="622"/>
      <c r="BM8" s="622"/>
      <c r="BN8" s="623"/>
      <c r="BO8" s="659">
        <v>1.4</v>
      </c>
      <c r="BP8" s="659"/>
      <c r="BQ8" s="659"/>
      <c r="BR8" s="659"/>
      <c r="BS8" s="660" t="s">
        <v>130</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1400356</v>
      </c>
      <c r="CS8" s="622"/>
      <c r="CT8" s="622"/>
      <c r="CU8" s="622"/>
      <c r="CV8" s="622"/>
      <c r="CW8" s="622"/>
      <c r="CX8" s="622"/>
      <c r="CY8" s="623"/>
      <c r="CZ8" s="659">
        <v>15.6</v>
      </c>
      <c r="DA8" s="659"/>
      <c r="DB8" s="659"/>
      <c r="DC8" s="659"/>
      <c r="DD8" s="627">
        <v>793</v>
      </c>
      <c r="DE8" s="622"/>
      <c r="DF8" s="622"/>
      <c r="DG8" s="622"/>
      <c r="DH8" s="622"/>
      <c r="DI8" s="622"/>
      <c r="DJ8" s="622"/>
      <c r="DK8" s="622"/>
      <c r="DL8" s="622"/>
      <c r="DM8" s="622"/>
      <c r="DN8" s="622"/>
      <c r="DO8" s="622"/>
      <c r="DP8" s="623"/>
      <c r="DQ8" s="627">
        <v>642814</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5326</v>
      </c>
      <c r="S9" s="622"/>
      <c r="T9" s="622"/>
      <c r="U9" s="622"/>
      <c r="V9" s="622"/>
      <c r="W9" s="622"/>
      <c r="X9" s="622"/>
      <c r="Y9" s="623"/>
      <c r="Z9" s="659">
        <v>0.1</v>
      </c>
      <c r="AA9" s="659"/>
      <c r="AB9" s="659"/>
      <c r="AC9" s="659"/>
      <c r="AD9" s="660">
        <v>5326</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375306</v>
      </c>
      <c r="BH9" s="622"/>
      <c r="BI9" s="622"/>
      <c r="BJ9" s="622"/>
      <c r="BK9" s="622"/>
      <c r="BL9" s="622"/>
      <c r="BM9" s="622"/>
      <c r="BN9" s="623"/>
      <c r="BO9" s="659">
        <v>39.9</v>
      </c>
      <c r="BP9" s="659"/>
      <c r="BQ9" s="659"/>
      <c r="BR9" s="659"/>
      <c r="BS9" s="660" t="s">
        <v>130</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2362299</v>
      </c>
      <c r="CS9" s="622"/>
      <c r="CT9" s="622"/>
      <c r="CU9" s="622"/>
      <c r="CV9" s="622"/>
      <c r="CW9" s="622"/>
      <c r="CX9" s="622"/>
      <c r="CY9" s="623"/>
      <c r="CZ9" s="659">
        <v>26.3</v>
      </c>
      <c r="DA9" s="659"/>
      <c r="DB9" s="659"/>
      <c r="DC9" s="659"/>
      <c r="DD9" s="627">
        <v>1046179</v>
      </c>
      <c r="DE9" s="622"/>
      <c r="DF9" s="622"/>
      <c r="DG9" s="622"/>
      <c r="DH9" s="622"/>
      <c r="DI9" s="622"/>
      <c r="DJ9" s="622"/>
      <c r="DK9" s="622"/>
      <c r="DL9" s="622"/>
      <c r="DM9" s="622"/>
      <c r="DN9" s="622"/>
      <c r="DO9" s="622"/>
      <c r="DP9" s="623"/>
      <c r="DQ9" s="627">
        <v>1138183</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22165</v>
      </c>
      <c r="BH10" s="622"/>
      <c r="BI10" s="622"/>
      <c r="BJ10" s="622"/>
      <c r="BK10" s="622"/>
      <c r="BL10" s="622"/>
      <c r="BM10" s="622"/>
      <c r="BN10" s="623"/>
      <c r="BO10" s="659">
        <v>2.4</v>
      </c>
      <c r="BP10" s="659"/>
      <c r="BQ10" s="659"/>
      <c r="BR10" s="659"/>
      <c r="BS10" s="660" t="s">
        <v>130</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193426</v>
      </c>
      <c r="CS10" s="622"/>
      <c r="CT10" s="622"/>
      <c r="CU10" s="622"/>
      <c r="CV10" s="622"/>
      <c r="CW10" s="622"/>
      <c r="CX10" s="622"/>
      <c r="CY10" s="623"/>
      <c r="CZ10" s="659">
        <v>2.2000000000000002</v>
      </c>
      <c r="DA10" s="659"/>
      <c r="DB10" s="659"/>
      <c r="DC10" s="659"/>
      <c r="DD10" s="627">
        <v>69172</v>
      </c>
      <c r="DE10" s="622"/>
      <c r="DF10" s="622"/>
      <c r="DG10" s="622"/>
      <c r="DH10" s="622"/>
      <c r="DI10" s="622"/>
      <c r="DJ10" s="622"/>
      <c r="DK10" s="622"/>
      <c r="DL10" s="622"/>
      <c r="DM10" s="622"/>
      <c r="DN10" s="622"/>
      <c r="DO10" s="622"/>
      <c r="DP10" s="623"/>
      <c r="DQ10" s="627">
        <v>56197</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175860</v>
      </c>
      <c r="S11" s="622"/>
      <c r="T11" s="622"/>
      <c r="U11" s="622"/>
      <c r="V11" s="622"/>
      <c r="W11" s="622"/>
      <c r="X11" s="622"/>
      <c r="Y11" s="623"/>
      <c r="Z11" s="624">
        <v>1.9</v>
      </c>
      <c r="AA11" s="625"/>
      <c r="AB11" s="625"/>
      <c r="AC11" s="626"/>
      <c r="AD11" s="627">
        <v>175860</v>
      </c>
      <c r="AE11" s="622"/>
      <c r="AF11" s="622"/>
      <c r="AG11" s="622"/>
      <c r="AH11" s="622"/>
      <c r="AI11" s="622"/>
      <c r="AJ11" s="622"/>
      <c r="AK11" s="623"/>
      <c r="AL11" s="624">
        <v>4.5</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10770</v>
      </c>
      <c r="BH11" s="622"/>
      <c r="BI11" s="622"/>
      <c r="BJ11" s="622"/>
      <c r="BK11" s="622"/>
      <c r="BL11" s="622"/>
      <c r="BM11" s="622"/>
      <c r="BN11" s="623"/>
      <c r="BO11" s="659">
        <v>1.1000000000000001</v>
      </c>
      <c r="BP11" s="659"/>
      <c r="BQ11" s="659"/>
      <c r="BR11" s="659"/>
      <c r="BS11" s="660" t="s">
        <v>130</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601305</v>
      </c>
      <c r="CS11" s="622"/>
      <c r="CT11" s="622"/>
      <c r="CU11" s="622"/>
      <c r="CV11" s="622"/>
      <c r="CW11" s="622"/>
      <c r="CX11" s="622"/>
      <c r="CY11" s="623"/>
      <c r="CZ11" s="659">
        <v>6.7</v>
      </c>
      <c r="DA11" s="659"/>
      <c r="DB11" s="659"/>
      <c r="DC11" s="659"/>
      <c r="DD11" s="627">
        <v>322423</v>
      </c>
      <c r="DE11" s="622"/>
      <c r="DF11" s="622"/>
      <c r="DG11" s="622"/>
      <c r="DH11" s="622"/>
      <c r="DI11" s="622"/>
      <c r="DJ11" s="622"/>
      <c r="DK11" s="622"/>
      <c r="DL11" s="622"/>
      <c r="DM11" s="622"/>
      <c r="DN11" s="622"/>
      <c r="DO11" s="622"/>
      <c r="DP11" s="623"/>
      <c r="DQ11" s="627">
        <v>190973</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237</v>
      </c>
      <c r="AA12" s="659"/>
      <c r="AB12" s="659"/>
      <c r="AC12" s="659"/>
      <c r="AD12" s="660" t="s">
        <v>130</v>
      </c>
      <c r="AE12" s="660"/>
      <c r="AF12" s="660"/>
      <c r="AG12" s="660"/>
      <c r="AH12" s="660"/>
      <c r="AI12" s="660"/>
      <c r="AJ12" s="660"/>
      <c r="AK12" s="660"/>
      <c r="AL12" s="624" t="s">
        <v>130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395161</v>
      </c>
      <c r="BH12" s="622"/>
      <c r="BI12" s="622"/>
      <c r="BJ12" s="622"/>
      <c r="BK12" s="622"/>
      <c r="BL12" s="622"/>
      <c r="BM12" s="622"/>
      <c r="BN12" s="623"/>
      <c r="BO12" s="659">
        <v>42</v>
      </c>
      <c r="BP12" s="659"/>
      <c r="BQ12" s="659"/>
      <c r="BR12" s="659"/>
      <c r="BS12" s="660" t="s">
        <v>237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304453</v>
      </c>
      <c r="CS12" s="622"/>
      <c r="CT12" s="622"/>
      <c r="CU12" s="622"/>
      <c r="CV12" s="622"/>
      <c r="CW12" s="622"/>
      <c r="CX12" s="622"/>
      <c r="CY12" s="623"/>
      <c r="CZ12" s="659">
        <v>3.4</v>
      </c>
      <c r="DA12" s="659"/>
      <c r="DB12" s="659"/>
      <c r="DC12" s="659"/>
      <c r="DD12" s="627">
        <v>8416</v>
      </c>
      <c r="DE12" s="622"/>
      <c r="DF12" s="622"/>
      <c r="DG12" s="622"/>
      <c r="DH12" s="622"/>
      <c r="DI12" s="622"/>
      <c r="DJ12" s="622"/>
      <c r="DK12" s="622"/>
      <c r="DL12" s="622"/>
      <c r="DM12" s="622"/>
      <c r="DN12" s="622"/>
      <c r="DO12" s="622"/>
      <c r="DP12" s="623"/>
      <c r="DQ12" s="627">
        <v>178801</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344579</v>
      </c>
      <c r="BH13" s="622"/>
      <c r="BI13" s="622"/>
      <c r="BJ13" s="622"/>
      <c r="BK13" s="622"/>
      <c r="BL13" s="622"/>
      <c r="BM13" s="622"/>
      <c r="BN13" s="623"/>
      <c r="BO13" s="659">
        <v>36.6</v>
      </c>
      <c r="BP13" s="659"/>
      <c r="BQ13" s="659"/>
      <c r="BR13" s="659"/>
      <c r="BS13" s="660" t="s">
        <v>130</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791778</v>
      </c>
      <c r="CS13" s="622"/>
      <c r="CT13" s="622"/>
      <c r="CU13" s="622"/>
      <c r="CV13" s="622"/>
      <c r="CW13" s="622"/>
      <c r="CX13" s="622"/>
      <c r="CY13" s="623"/>
      <c r="CZ13" s="659">
        <v>8.8000000000000007</v>
      </c>
      <c r="DA13" s="659"/>
      <c r="DB13" s="659"/>
      <c r="DC13" s="659"/>
      <c r="DD13" s="627">
        <v>575895</v>
      </c>
      <c r="DE13" s="622"/>
      <c r="DF13" s="622"/>
      <c r="DG13" s="622"/>
      <c r="DH13" s="622"/>
      <c r="DI13" s="622"/>
      <c r="DJ13" s="622"/>
      <c r="DK13" s="622"/>
      <c r="DL13" s="622"/>
      <c r="DM13" s="622"/>
      <c r="DN13" s="622"/>
      <c r="DO13" s="622"/>
      <c r="DP13" s="623"/>
      <c r="DQ13" s="627">
        <v>218602</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40676</v>
      </c>
      <c r="BH14" s="622"/>
      <c r="BI14" s="622"/>
      <c r="BJ14" s="622"/>
      <c r="BK14" s="622"/>
      <c r="BL14" s="622"/>
      <c r="BM14" s="622"/>
      <c r="BN14" s="623"/>
      <c r="BO14" s="659">
        <v>4.3</v>
      </c>
      <c r="BP14" s="659"/>
      <c r="BQ14" s="659"/>
      <c r="BR14" s="659"/>
      <c r="BS14" s="660" t="s">
        <v>130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477469</v>
      </c>
      <c r="CS14" s="622"/>
      <c r="CT14" s="622"/>
      <c r="CU14" s="622"/>
      <c r="CV14" s="622"/>
      <c r="CW14" s="622"/>
      <c r="CX14" s="622"/>
      <c r="CY14" s="623"/>
      <c r="CZ14" s="659">
        <v>5.3</v>
      </c>
      <c r="DA14" s="659"/>
      <c r="DB14" s="659"/>
      <c r="DC14" s="659"/>
      <c r="DD14" s="627">
        <v>148395</v>
      </c>
      <c r="DE14" s="622"/>
      <c r="DF14" s="622"/>
      <c r="DG14" s="622"/>
      <c r="DH14" s="622"/>
      <c r="DI14" s="622"/>
      <c r="DJ14" s="622"/>
      <c r="DK14" s="622"/>
      <c r="DL14" s="622"/>
      <c r="DM14" s="622"/>
      <c r="DN14" s="622"/>
      <c r="DO14" s="622"/>
      <c r="DP14" s="623"/>
      <c r="DQ14" s="627">
        <v>148947</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237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84316</v>
      </c>
      <c r="BH15" s="622"/>
      <c r="BI15" s="622"/>
      <c r="BJ15" s="622"/>
      <c r="BK15" s="622"/>
      <c r="BL15" s="622"/>
      <c r="BM15" s="622"/>
      <c r="BN15" s="623"/>
      <c r="BO15" s="659">
        <v>9</v>
      </c>
      <c r="BP15" s="659"/>
      <c r="BQ15" s="659"/>
      <c r="BR15" s="659"/>
      <c r="BS15" s="660" t="s">
        <v>237</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934410</v>
      </c>
      <c r="CS15" s="622"/>
      <c r="CT15" s="622"/>
      <c r="CU15" s="622"/>
      <c r="CV15" s="622"/>
      <c r="CW15" s="622"/>
      <c r="CX15" s="622"/>
      <c r="CY15" s="623"/>
      <c r="CZ15" s="659">
        <v>10.4</v>
      </c>
      <c r="DA15" s="659"/>
      <c r="DB15" s="659"/>
      <c r="DC15" s="659"/>
      <c r="DD15" s="627">
        <v>403361</v>
      </c>
      <c r="DE15" s="622"/>
      <c r="DF15" s="622"/>
      <c r="DG15" s="622"/>
      <c r="DH15" s="622"/>
      <c r="DI15" s="622"/>
      <c r="DJ15" s="622"/>
      <c r="DK15" s="622"/>
      <c r="DL15" s="622"/>
      <c r="DM15" s="622"/>
      <c r="DN15" s="622"/>
      <c r="DO15" s="622"/>
      <c r="DP15" s="623"/>
      <c r="DQ15" s="627">
        <v>332273</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16300</v>
      </c>
      <c r="S16" s="622"/>
      <c r="T16" s="622"/>
      <c r="U16" s="622"/>
      <c r="V16" s="622"/>
      <c r="W16" s="622"/>
      <c r="X16" s="622"/>
      <c r="Y16" s="623"/>
      <c r="Z16" s="659">
        <v>0.2</v>
      </c>
      <c r="AA16" s="659"/>
      <c r="AB16" s="659"/>
      <c r="AC16" s="659"/>
      <c r="AD16" s="660">
        <v>16300</v>
      </c>
      <c r="AE16" s="660"/>
      <c r="AF16" s="660"/>
      <c r="AG16" s="660"/>
      <c r="AH16" s="660"/>
      <c r="AI16" s="660"/>
      <c r="AJ16" s="660"/>
      <c r="AK16" s="660"/>
      <c r="AL16" s="624">
        <v>0.4</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29920</v>
      </c>
      <c r="CS16" s="622"/>
      <c r="CT16" s="622"/>
      <c r="CU16" s="622"/>
      <c r="CV16" s="622"/>
      <c r="CW16" s="622"/>
      <c r="CX16" s="622"/>
      <c r="CY16" s="623"/>
      <c r="CZ16" s="659">
        <v>0.3</v>
      </c>
      <c r="DA16" s="659"/>
      <c r="DB16" s="659"/>
      <c r="DC16" s="659"/>
      <c r="DD16" s="627" t="s">
        <v>130</v>
      </c>
      <c r="DE16" s="622"/>
      <c r="DF16" s="622"/>
      <c r="DG16" s="622"/>
      <c r="DH16" s="622"/>
      <c r="DI16" s="622"/>
      <c r="DJ16" s="622"/>
      <c r="DK16" s="622"/>
      <c r="DL16" s="622"/>
      <c r="DM16" s="622"/>
      <c r="DN16" s="622"/>
      <c r="DO16" s="622"/>
      <c r="DP16" s="623"/>
      <c r="DQ16" s="627">
        <v>17750</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26462</v>
      </c>
      <c r="S17" s="622"/>
      <c r="T17" s="622"/>
      <c r="U17" s="622"/>
      <c r="V17" s="622"/>
      <c r="W17" s="622"/>
      <c r="X17" s="622"/>
      <c r="Y17" s="623"/>
      <c r="Z17" s="659">
        <v>0.3</v>
      </c>
      <c r="AA17" s="659"/>
      <c r="AB17" s="659"/>
      <c r="AC17" s="659"/>
      <c r="AD17" s="660">
        <v>26462</v>
      </c>
      <c r="AE17" s="660"/>
      <c r="AF17" s="660"/>
      <c r="AG17" s="660"/>
      <c r="AH17" s="660"/>
      <c r="AI17" s="660"/>
      <c r="AJ17" s="660"/>
      <c r="AK17" s="660"/>
      <c r="AL17" s="624">
        <v>0.7</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709424</v>
      </c>
      <c r="CS17" s="622"/>
      <c r="CT17" s="622"/>
      <c r="CU17" s="622"/>
      <c r="CV17" s="622"/>
      <c r="CW17" s="622"/>
      <c r="CX17" s="622"/>
      <c r="CY17" s="623"/>
      <c r="CZ17" s="659">
        <v>7.9</v>
      </c>
      <c r="DA17" s="659"/>
      <c r="DB17" s="659"/>
      <c r="DC17" s="659"/>
      <c r="DD17" s="627" t="s">
        <v>237</v>
      </c>
      <c r="DE17" s="622"/>
      <c r="DF17" s="622"/>
      <c r="DG17" s="622"/>
      <c r="DH17" s="622"/>
      <c r="DI17" s="622"/>
      <c r="DJ17" s="622"/>
      <c r="DK17" s="622"/>
      <c r="DL17" s="622"/>
      <c r="DM17" s="622"/>
      <c r="DN17" s="622"/>
      <c r="DO17" s="622"/>
      <c r="DP17" s="623"/>
      <c r="DQ17" s="627">
        <v>658802</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1699</v>
      </c>
      <c r="S18" s="622"/>
      <c r="T18" s="622"/>
      <c r="U18" s="622"/>
      <c r="V18" s="622"/>
      <c r="W18" s="622"/>
      <c r="X18" s="622"/>
      <c r="Y18" s="623"/>
      <c r="Z18" s="659">
        <v>0</v>
      </c>
      <c r="AA18" s="659"/>
      <c r="AB18" s="659"/>
      <c r="AC18" s="659"/>
      <c r="AD18" s="660">
        <v>1699</v>
      </c>
      <c r="AE18" s="660"/>
      <c r="AF18" s="660"/>
      <c r="AG18" s="660"/>
      <c r="AH18" s="660"/>
      <c r="AI18" s="660"/>
      <c r="AJ18" s="660"/>
      <c r="AK18" s="660"/>
      <c r="AL18" s="624">
        <v>0</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v>70000</v>
      </c>
      <c r="CS18" s="622"/>
      <c r="CT18" s="622"/>
      <c r="CU18" s="622"/>
      <c r="CV18" s="622"/>
      <c r="CW18" s="622"/>
      <c r="CX18" s="622"/>
      <c r="CY18" s="623"/>
      <c r="CZ18" s="659">
        <v>0.8</v>
      </c>
      <c r="DA18" s="659"/>
      <c r="DB18" s="659"/>
      <c r="DC18" s="659"/>
      <c r="DD18" s="627" t="s">
        <v>130</v>
      </c>
      <c r="DE18" s="622"/>
      <c r="DF18" s="622"/>
      <c r="DG18" s="622"/>
      <c r="DH18" s="622"/>
      <c r="DI18" s="622"/>
      <c r="DJ18" s="622"/>
      <c r="DK18" s="622"/>
      <c r="DL18" s="622"/>
      <c r="DM18" s="622"/>
      <c r="DN18" s="622"/>
      <c r="DO18" s="622"/>
      <c r="DP18" s="623"/>
      <c r="DQ18" s="627">
        <v>10000</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1699</v>
      </c>
      <c r="S19" s="622"/>
      <c r="T19" s="622"/>
      <c r="U19" s="622"/>
      <c r="V19" s="622"/>
      <c r="W19" s="622"/>
      <c r="X19" s="622"/>
      <c r="Y19" s="623"/>
      <c r="Z19" s="659">
        <v>0</v>
      </c>
      <c r="AA19" s="659"/>
      <c r="AB19" s="659"/>
      <c r="AC19" s="659"/>
      <c r="AD19" s="660">
        <v>1699</v>
      </c>
      <c r="AE19" s="660"/>
      <c r="AF19" s="660"/>
      <c r="AG19" s="660"/>
      <c r="AH19" s="660"/>
      <c r="AI19" s="660"/>
      <c r="AJ19" s="660"/>
      <c r="AK19" s="660"/>
      <c r="AL19" s="624">
        <v>0</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237</v>
      </c>
      <c r="BP19" s="659"/>
      <c r="BQ19" s="659"/>
      <c r="BR19" s="659"/>
      <c r="BS19" s="660" t="s">
        <v>130</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130</v>
      </c>
      <c r="DA19" s="659"/>
      <c r="DB19" s="659"/>
      <c r="DC19" s="659"/>
      <c r="DD19" s="627" t="s">
        <v>237</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237</v>
      </c>
      <c r="AA20" s="659"/>
      <c r="AB20" s="659"/>
      <c r="AC20" s="659"/>
      <c r="AD20" s="660" t="s">
        <v>130</v>
      </c>
      <c r="AE20" s="660"/>
      <c r="AF20" s="660"/>
      <c r="AG20" s="660"/>
      <c r="AH20" s="660"/>
      <c r="AI20" s="660"/>
      <c r="AJ20" s="660"/>
      <c r="AK20" s="660"/>
      <c r="AL20" s="624" t="s">
        <v>130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8995295</v>
      </c>
      <c r="CS20" s="622"/>
      <c r="CT20" s="622"/>
      <c r="CU20" s="622"/>
      <c r="CV20" s="622"/>
      <c r="CW20" s="622"/>
      <c r="CX20" s="622"/>
      <c r="CY20" s="623"/>
      <c r="CZ20" s="659">
        <v>100</v>
      </c>
      <c r="DA20" s="659"/>
      <c r="DB20" s="659"/>
      <c r="DC20" s="659"/>
      <c r="DD20" s="627">
        <v>2576626</v>
      </c>
      <c r="DE20" s="622"/>
      <c r="DF20" s="622"/>
      <c r="DG20" s="622"/>
      <c r="DH20" s="622"/>
      <c r="DI20" s="622"/>
      <c r="DJ20" s="622"/>
      <c r="DK20" s="622"/>
      <c r="DL20" s="622"/>
      <c r="DM20" s="622"/>
      <c r="DN20" s="622"/>
      <c r="DO20" s="622"/>
      <c r="DP20" s="623"/>
      <c r="DQ20" s="627">
        <v>4566781</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2961979</v>
      </c>
      <c r="S21" s="622"/>
      <c r="T21" s="622"/>
      <c r="U21" s="622"/>
      <c r="V21" s="622"/>
      <c r="W21" s="622"/>
      <c r="X21" s="622"/>
      <c r="Y21" s="623"/>
      <c r="Z21" s="659">
        <v>32.1</v>
      </c>
      <c r="AA21" s="659"/>
      <c r="AB21" s="659"/>
      <c r="AC21" s="659"/>
      <c r="AD21" s="660">
        <v>2643570</v>
      </c>
      <c r="AE21" s="660"/>
      <c r="AF21" s="660"/>
      <c r="AG21" s="660"/>
      <c r="AH21" s="660"/>
      <c r="AI21" s="660"/>
      <c r="AJ21" s="660"/>
      <c r="AK21" s="660"/>
      <c r="AL21" s="624">
        <v>67.900000000000006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t="s">
        <v>237</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2643570</v>
      </c>
      <c r="S22" s="622"/>
      <c r="T22" s="622"/>
      <c r="U22" s="622"/>
      <c r="V22" s="622"/>
      <c r="W22" s="622"/>
      <c r="X22" s="622"/>
      <c r="Y22" s="623"/>
      <c r="Z22" s="659">
        <v>28.7</v>
      </c>
      <c r="AA22" s="659"/>
      <c r="AB22" s="659"/>
      <c r="AC22" s="659"/>
      <c r="AD22" s="660">
        <v>2643570</v>
      </c>
      <c r="AE22" s="660"/>
      <c r="AF22" s="660"/>
      <c r="AG22" s="660"/>
      <c r="AH22" s="660"/>
      <c r="AI22" s="660"/>
      <c r="AJ22" s="660"/>
      <c r="AK22" s="660"/>
      <c r="AL22" s="624">
        <v>67.900000000000006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237</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318409</v>
      </c>
      <c r="S23" s="622"/>
      <c r="T23" s="622"/>
      <c r="U23" s="622"/>
      <c r="V23" s="622"/>
      <c r="W23" s="622"/>
      <c r="X23" s="622"/>
      <c r="Y23" s="623"/>
      <c r="Z23" s="659">
        <v>3.5</v>
      </c>
      <c r="AA23" s="659"/>
      <c r="AB23" s="659"/>
      <c r="AC23" s="659"/>
      <c r="AD23" s="660" t="s">
        <v>130</v>
      </c>
      <c r="AE23" s="660"/>
      <c r="AF23" s="660"/>
      <c r="AG23" s="660"/>
      <c r="AH23" s="660"/>
      <c r="AI23" s="660"/>
      <c r="AJ23" s="660"/>
      <c r="AK23" s="660"/>
      <c r="AL23" s="624" t="s">
        <v>130</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237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237</v>
      </c>
      <c r="AA24" s="659"/>
      <c r="AB24" s="659"/>
      <c r="AC24" s="659"/>
      <c r="AD24" s="660" t="s">
        <v>130</v>
      </c>
      <c r="AE24" s="660"/>
      <c r="AF24" s="660"/>
      <c r="AG24" s="660"/>
      <c r="AH24" s="660"/>
      <c r="AI24" s="660"/>
      <c r="AJ24" s="660"/>
      <c r="AK24" s="660"/>
      <c r="AL24" s="624" t="s">
        <v>130</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2611995</v>
      </c>
      <c r="CS24" s="677"/>
      <c r="CT24" s="677"/>
      <c r="CU24" s="677"/>
      <c r="CV24" s="677"/>
      <c r="CW24" s="677"/>
      <c r="CX24" s="677"/>
      <c r="CY24" s="702"/>
      <c r="CZ24" s="703">
        <v>29</v>
      </c>
      <c r="DA24" s="685"/>
      <c r="DB24" s="685"/>
      <c r="DC24" s="705"/>
      <c r="DD24" s="701">
        <v>1952505</v>
      </c>
      <c r="DE24" s="677"/>
      <c r="DF24" s="677"/>
      <c r="DG24" s="677"/>
      <c r="DH24" s="677"/>
      <c r="DI24" s="677"/>
      <c r="DJ24" s="677"/>
      <c r="DK24" s="702"/>
      <c r="DL24" s="701">
        <v>1942293</v>
      </c>
      <c r="DM24" s="677"/>
      <c r="DN24" s="677"/>
      <c r="DO24" s="677"/>
      <c r="DP24" s="677"/>
      <c r="DQ24" s="677"/>
      <c r="DR24" s="677"/>
      <c r="DS24" s="677"/>
      <c r="DT24" s="677"/>
      <c r="DU24" s="677"/>
      <c r="DV24" s="702"/>
      <c r="DW24" s="703">
        <v>49.3</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4208821</v>
      </c>
      <c r="S25" s="622"/>
      <c r="T25" s="622"/>
      <c r="U25" s="622"/>
      <c r="V25" s="622"/>
      <c r="W25" s="622"/>
      <c r="X25" s="622"/>
      <c r="Y25" s="623"/>
      <c r="Z25" s="659">
        <v>45.7</v>
      </c>
      <c r="AA25" s="659"/>
      <c r="AB25" s="659"/>
      <c r="AC25" s="659"/>
      <c r="AD25" s="660">
        <v>3890412</v>
      </c>
      <c r="AE25" s="660"/>
      <c r="AF25" s="660"/>
      <c r="AG25" s="660"/>
      <c r="AH25" s="660"/>
      <c r="AI25" s="660"/>
      <c r="AJ25" s="660"/>
      <c r="AK25" s="660"/>
      <c r="AL25" s="624">
        <v>99.9</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237</v>
      </c>
      <c r="BP25" s="659"/>
      <c r="BQ25" s="659"/>
      <c r="BR25" s="659"/>
      <c r="BS25" s="660" t="s">
        <v>130</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1363665</v>
      </c>
      <c r="CS25" s="634"/>
      <c r="CT25" s="634"/>
      <c r="CU25" s="634"/>
      <c r="CV25" s="634"/>
      <c r="CW25" s="634"/>
      <c r="CX25" s="634"/>
      <c r="CY25" s="635"/>
      <c r="CZ25" s="624">
        <v>15.2</v>
      </c>
      <c r="DA25" s="636"/>
      <c r="DB25" s="636"/>
      <c r="DC25" s="637"/>
      <c r="DD25" s="627">
        <v>1156566</v>
      </c>
      <c r="DE25" s="634"/>
      <c r="DF25" s="634"/>
      <c r="DG25" s="634"/>
      <c r="DH25" s="634"/>
      <c r="DI25" s="634"/>
      <c r="DJ25" s="634"/>
      <c r="DK25" s="635"/>
      <c r="DL25" s="627">
        <v>1146354</v>
      </c>
      <c r="DM25" s="634"/>
      <c r="DN25" s="634"/>
      <c r="DO25" s="634"/>
      <c r="DP25" s="634"/>
      <c r="DQ25" s="634"/>
      <c r="DR25" s="634"/>
      <c r="DS25" s="634"/>
      <c r="DT25" s="634"/>
      <c r="DU25" s="634"/>
      <c r="DV25" s="635"/>
      <c r="DW25" s="624">
        <v>29.1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3386</v>
      </c>
      <c r="S26" s="622"/>
      <c r="T26" s="622"/>
      <c r="U26" s="622"/>
      <c r="V26" s="622"/>
      <c r="W26" s="622"/>
      <c r="X26" s="622"/>
      <c r="Y26" s="623"/>
      <c r="Z26" s="659">
        <v>0</v>
      </c>
      <c r="AA26" s="659"/>
      <c r="AB26" s="659"/>
      <c r="AC26" s="659"/>
      <c r="AD26" s="660">
        <v>3386</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237</v>
      </c>
      <c r="BP26" s="659"/>
      <c r="BQ26" s="659"/>
      <c r="BR26" s="659"/>
      <c r="BS26" s="660" t="s">
        <v>130</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799039</v>
      </c>
      <c r="CS26" s="622"/>
      <c r="CT26" s="622"/>
      <c r="CU26" s="622"/>
      <c r="CV26" s="622"/>
      <c r="CW26" s="622"/>
      <c r="CX26" s="622"/>
      <c r="CY26" s="623"/>
      <c r="CZ26" s="624">
        <v>8.9</v>
      </c>
      <c r="DA26" s="636"/>
      <c r="DB26" s="636"/>
      <c r="DC26" s="637"/>
      <c r="DD26" s="627">
        <v>646867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1664</v>
      </c>
      <c r="S27" s="622"/>
      <c r="T27" s="622"/>
      <c r="U27" s="622"/>
      <c r="V27" s="622"/>
      <c r="W27" s="622"/>
      <c r="X27" s="622"/>
      <c r="Y27" s="623"/>
      <c r="Z27" s="659">
        <v>0</v>
      </c>
      <c r="AA27" s="659"/>
      <c r="AB27" s="659"/>
      <c r="AC27" s="659"/>
      <c r="AD27" s="660" t="s">
        <v>130</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941188</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538906</v>
      </c>
      <c r="CS27" s="634"/>
      <c r="CT27" s="634"/>
      <c r="CU27" s="634"/>
      <c r="CV27" s="634"/>
      <c r="CW27" s="634"/>
      <c r="CX27" s="634"/>
      <c r="CY27" s="635"/>
      <c r="CZ27" s="624">
        <v>6</v>
      </c>
      <c r="DA27" s="636"/>
      <c r="DB27" s="636"/>
      <c r="DC27" s="637"/>
      <c r="DD27" s="627">
        <v>137137</v>
      </c>
      <c r="DE27" s="634"/>
      <c r="DF27" s="634"/>
      <c r="DG27" s="634"/>
      <c r="DH27" s="634"/>
      <c r="DI27" s="634"/>
      <c r="DJ27" s="634"/>
      <c r="DK27" s="635"/>
      <c r="DL27" s="627">
        <v>137137</v>
      </c>
      <c r="DM27" s="634"/>
      <c r="DN27" s="634"/>
      <c r="DO27" s="634"/>
      <c r="DP27" s="634"/>
      <c r="DQ27" s="634"/>
      <c r="DR27" s="634"/>
      <c r="DS27" s="634"/>
      <c r="DT27" s="634"/>
      <c r="DU27" s="634"/>
      <c r="DV27" s="635"/>
      <c r="DW27" s="624">
        <v>3.5</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163536</v>
      </c>
      <c r="S28" s="622"/>
      <c r="T28" s="622"/>
      <c r="U28" s="622"/>
      <c r="V28" s="622"/>
      <c r="W28" s="622"/>
      <c r="X28" s="622"/>
      <c r="Y28" s="623"/>
      <c r="Z28" s="659">
        <v>1.8</v>
      </c>
      <c r="AA28" s="659"/>
      <c r="AB28" s="659"/>
      <c r="AC28" s="659"/>
      <c r="AD28" s="660">
        <v>971</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709424</v>
      </c>
      <c r="CS28" s="622"/>
      <c r="CT28" s="622"/>
      <c r="CU28" s="622"/>
      <c r="CV28" s="622"/>
      <c r="CW28" s="622"/>
      <c r="CX28" s="622"/>
      <c r="CY28" s="623"/>
      <c r="CZ28" s="624">
        <v>7.9</v>
      </c>
      <c r="DA28" s="636"/>
      <c r="DB28" s="636"/>
      <c r="DC28" s="637"/>
      <c r="DD28" s="627">
        <v>658802</v>
      </c>
      <c r="DE28" s="622"/>
      <c r="DF28" s="622"/>
      <c r="DG28" s="622"/>
      <c r="DH28" s="622"/>
      <c r="DI28" s="622"/>
      <c r="DJ28" s="622"/>
      <c r="DK28" s="623"/>
      <c r="DL28" s="627">
        <v>658802</v>
      </c>
      <c r="DM28" s="622"/>
      <c r="DN28" s="622"/>
      <c r="DO28" s="622"/>
      <c r="DP28" s="622"/>
      <c r="DQ28" s="622"/>
      <c r="DR28" s="622"/>
      <c r="DS28" s="622"/>
      <c r="DT28" s="622"/>
      <c r="DU28" s="622"/>
      <c r="DV28" s="623"/>
      <c r="DW28" s="624">
        <v>16.7</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29105</v>
      </c>
      <c r="S29" s="622"/>
      <c r="T29" s="622"/>
      <c r="U29" s="622"/>
      <c r="V29" s="622"/>
      <c r="W29" s="622"/>
      <c r="X29" s="622"/>
      <c r="Y29" s="623"/>
      <c r="Z29" s="659">
        <v>0.3</v>
      </c>
      <c r="AA29" s="659"/>
      <c r="AB29" s="659"/>
      <c r="AC29" s="659"/>
      <c r="AD29" s="660" t="s">
        <v>237</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709424</v>
      </c>
      <c r="CS29" s="634"/>
      <c r="CT29" s="634"/>
      <c r="CU29" s="634"/>
      <c r="CV29" s="634"/>
      <c r="CW29" s="634"/>
      <c r="CX29" s="634"/>
      <c r="CY29" s="635"/>
      <c r="CZ29" s="624">
        <v>7.9</v>
      </c>
      <c r="DA29" s="636"/>
      <c r="DB29" s="636"/>
      <c r="DC29" s="637"/>
      <c r="DD29" s="627">
        <v>658802</v>
      </c>
      <c r="DE29" s="634"/>
      <c r="DF29" s="634"/>
      <c r="DG29" s="634"/>
      <c r="DH29" s="634"/>
      <c r="DI29" s="634"/>
      <c r="DJ29" s="634"/>
      <c r="DK29" s="635"/>
      <c r="DL29" s="627">
        <v>658802</v>
      </c>
      <c r="DM29" s="634"/>
      <c r="DN29" s="634"/>
      <c r="DO29" s="634"/>
      <c r="DP29" s="634"/>
      <c r="DQ29" s="634"/>
      <c r="DR29" s="634"/>
      <c r="DS29" s="634"/>
      <c r="DT29" s="634"/>
      <c r="DU29" s="634"/>
      <c r="DV29" s="635"/>
      <c r="DW29" s="624">
        <v>16.7</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1191637</v>
      </c>
      <c r="S30" s="622"/>
      <c r="T30" s="622"/>
      <c r="U30" s="622"/>
      <c r="V30" s="622"/>
      <c r="W30" s="622"/>
      <c r="X30" s="622"/>
      <c r="Y30" s="623"/>
      <c r="Z30" s="659">
        <v>12.9</v>
      </c>
      <c r="AA30" s="659"/>
      <c r="AB30" s="659"/>
      <c r="AC30" s="659"/>
      <c r="AD30" s="660" t="s">
        <v>237</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687670</v>
      </c>
      <c r="CS30" s="622"/>
      <c r="CT30" s="622"/>
      <c r="CU30" s="622"/>
      <c r="CV30" s="622"/>
      <c r="CW30" s="622"/>
      <c r="CX30" s="622"/>
      <c r="CY30" s="623"/>
      <c r="CZ30" s="624">
        <v>7.6</v>
      </c>
      <c r="DA30" s="636"/>
      <c r="DB30" s="636"/>
      <c r="DC30" s="637"/>
      <c r="DD30" s="627">
        <v>637048</v>
      </c>
      <c r="DE30" s="622"/>
      <c r="DF30" s="622"/>
      <c r="DG30" s="622"/>
      <c r="DH30" s="622"/>
      <c r="DI30" s="622"/>
      <c r="DJ30" s="622"/>
      <c r="DK30" s="623"/>
      <c r="DL30" s="627">
        <v>637048</v>
      </c>
      <c r="DM30" s="622"/>
      <c r="DN30" s="622"/>
      <c r="DO30" s="622"/>
      <c r="DP30" s="622"/>
      <c r="DQ30" s="622"/>
      <c r="DR30" s="622"/>
      <c r="DS30" s="622"/>
      <c r="DT30" s="622"/>
      <c r="DU30" s="622"/>
      <c r="DV30" s="623"/>
      <c r="DW30" s="624">
        <v>16.2</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237</v>
      </c>
      <c r="AA31" s="659"/>
      <c r="AB31" s="659"/>
      <c r="AC31" s="659"/>
      <c r="AD31" s="660" t="s">
        <v>237</v>
      </c>
      <c r="AE31" s="660"/>
      <c r="AF31" s="660"/>
      <c r="AG31" s="660"/>
      <c r="AH31" s="660"/>
      <c r="AI31" s="660"/>
      <c r="AJ31" s="660"/>
      <c r="AK31" s="660"/>
      <c r="AL31" s="624" t="s">
        <v>130</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99.1</v>
      </c>
      <c r="BH31" s="684"/>
      <c r="BI31" s="684"/>
      <c r="BJ31" s="684"/>
      <c r="BK31" s="684"/>
      <c r="BL31" s="684"/>
      <c r="BM31" s="685">
        <v>98</v>
      </c>
      <c r="BN31" s="684"/>
      <c r="BO31" s="684"/>
      <c r="BP31" s="684"/>
      <c r="BQ31" s="686"/>
      <c r="BR31" s="683">
        <v>99.4</v>
      </c>
      <c r="BS31" s="684"/>
      <c r="BT31" s="684"/>
      <c r="BU31" s="684"/>
      <c r="BV31" s="684"/>
      <c r="BW31" s="684"/>
      <c r="BX31" s="685">
        <v>98</v>
      </c>
      <c r="BY31" s="684"/>
      <c r="BZ31" s="684"/>
      <c r="CA31" s="684"/>
      <c r="CB31" s="686"/>
      <c r="CD31" s="642"/>
      <c r="CE31" s="643"/>
      <c r="CF31" s="618" t="s">
        <v>315</v>
      </c>
      <c r="CG31" s="619"/>
      <c r="CH31" s="619"/>
      <c r="CI31" s="619"/>
      <c r="CJ31" s="619"/>
      <c r="CK31" s="619"/>
      <c r="CL31" s="619"/>
      <c r="CM31" s="619"/>
      <c r="CN31" s="619"/>
      <c r="CO31" s="619"/>
      <c r="CP31" s="619"/>
      <c r="CQ31" s="620"/>
      <c r="CR31" s="621">
        <v>21754</v>
      </c>
      <c r="CS31" s="634"/>
      <c r="CT31" s="634"/>
      <c r="CU31" s="634"/>
      <c r="CV31" s="634"/>
      <c r="CW31" s="634"/>
      <c r="CX31" s="634"/>
      <c r="CY31" s="635"/>
      <c r="CZ31" s="624">
        <v>0.2</v>
      </c>
      <c r="DA31" s="636"/>
      <c r="DB31" s="636"/>
      <c r="DC31" s="637"/>
      <c r="DD31" s="627">
        <v>21754</v>
      </c>
      <c r="DE31" s="634"/>
      <c r="DF31" s="634"/>
      <c r="DG31" s="634"/>
      <c r="DH31" s="634"/>
      <c r="DI31" s="634"/>
      <c r="DJ31" s="634"/>
      <c r="DK31" s="635"/>
      <c r="DL31" s="627">
        <v>21754</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2638002</v>
      </c>
      <c r="S32" s="622"/>
      <c r="T32" s="622"/>
      <c r="U32" s="622"/>
      <c r="V32" s="622"/>
      <c r="W32" s="622"/>
      <c r="X32" s="622"/>
      <c r="Y32" s="623"/>
      <c r="Z32" s="659">
        <v>28.6</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317</v>
      </c>
      <c r="AX32" s="618" t="s">
        <v>318</v>
      </c>
      <c r="AY32" s="619"/>
      <c r="AZ32" s="619"/>
      <c r="BA32" s="619"/>
      <c r="BB32" s="619"/>
      <c r="BC32" s="619"/>
      <c r="BD32" s="619"/>
      <c r="BE32" s="619"/>
      <c r="BF32" s="620"/>
      <c r="BG32" s="687">
        <v>98.8</v>
      </c>
      <c r="BH32" s="634"/>
      <c r="BI32" s="634"/>
      <c r="BJ32" s="634"/>
      <c r="BK32" s="634"/>
      <c r="BL32" s="634"/>
      <c r="BM32" s="625">
        <v>97.6</v>
      </c>
      <c r="BN32" s="634"/>
      <c r="BO32" s="634"/>
      <c r="BP32" s="634"/>
      <c r="BQ32" s="657"/>
      <c r="BR32" s="687">
        <v>99.3</v>
      </c>
      <c r="BS32" s="634"/>
      <c r="BT32" s="634"/>
      <c r="BU32" s="634"/>
      <c r="BV32" s="634"/>
      <c r="BW32" s="634"/>
      <c r="BX32" s="625">
        <v>97.7</v>
      </c>
      <c r="BY32" s="634"/>
      <c r="BZ32" s="634"/>
      <c r="CA32" s="634"/>
      <c r="CB32" s="657"/>
      <c r="CD32" s="644"/>
      <c r="CE32" s="645"/>
      <c r="CF32" s="618" t="s">
        <v>319</v>
      </c>
      <c r="CG32" s="619"/>
      <c r="CH32" s="619"/>
      <c r="CI32" s="619"/>
      <c r="CJ32" s="619"/>
      <c r="CK32" s="619"/>
      <c r="CL32" s="619"/>
      <c r="CM32" s="619"/>
      <c r="CN32" s="619"/>
      <c r="CO32" s="619"/>
      <c r="CP32" s="619"/>
      <c r="CQ32" s="620"/>
      <c r="CR32" s="621" t="s">
        <v>237</v>
      </c>
      <c r="CS32" s="622"/>
      <c r="CT32" s="622"/>
      <c r="CU32" s="622"/>
      <c r="CV32" s="622"/>
      <c r="CW32" s="622"/>
      <c r="CX32" s="622"/>
      <c r="CY32" s="623"/>
      <c r="CZ32" s="624" t="s">
        <v>237</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1806</v>
      </c>
      <c r="S33" s="622"/>
      <c r="T33" s="622"/>
      <c r="U33" s="622"/>
      <c r="V33" s="622"/>
      <c r="W33" s="622"/>
      <c r="X33" s="622"/>
      <c r="Y33" s="623"/>
      <c r="Z33" s="659">
        <v>0</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99.1</v>
      </c>
      <c r="BH33" s="606"/>
      <c r="BI33" s="606"/>
      <c r="BJ33" s="606"/>
      <c r="BK33" s="606"/>
      <c r="BL33" s="606"/>
      <c r="BM33" s="652">
        <v>97.5</v>
      </c>
      <c r="BN33" s="606"/>
      <c r="BO33" s="606"/>
      <c r="BP33" s="606"/>
      <c r="BQ33" s="669"/>
      <c r="BR33" s="682">
        <v>99.4</v>
      </c>
      <c r="BS33" s="606"/>
      <c r="BT33" s="606"/>
      <c r="BU33" s="606"/>
      <c r="BV33" s="606"/>
      <c r="BW33" s="606"/>
      <c r="BX33" s="652">
        <v>97.6</v>
      </c>
      <c r="BY33" s="606"/>
      <c r="BZ33" s="606"/>
      <c r="CA33" s="606"/>
      <c r="CB33" s="669"/>
      <c r="CD33" s="618" t="s">
        <v>322</v>
      </c>
      <c r="CE33" s="619"/>
      <c r="CF33" s="619"/>
      <c r="CG33" s="619"/>
      <c r="CH33" s="619"/>
      <c r="CI33" s="619"/>
      <c r="CJ33" s="619"/>
      <c r="CK33" s="619"/>
      <c r="CL33" s="619"/>
      <c r="CM33" s="619"/>
      <c r="CN33" s="619"/>
      <c r="CO33" s="619"/>
      <c r="CP33" s="619"/>
      <c r="CQ33" s="620"/>
      <c r="CR33" s="621">
        <v>3776754</v>
      </c>
      <c r="CS33" s="634"/>
      <c r="CT33" s="634"/>
      <c r="CU33" s="634"/>
      <c r="CV33" s="634"/>
      <c r="CW33" s="634"/>
      <c r="CX33" s="634"/>
      <c r="CY33" s="635"/>
      <c r="CZ33" s="624">
        <v>42</v>
      </c>
      <c r="DA33" s="636"/>
      <c r="DB33" s="636"/>
      <c r="DC33" s="637"/>
      <c r="DD33" s="627">
        <v>2128323</v>
      </c>
      <c r="DE33" s="634"/>
      <c r="DF33" s="634"/>
      <c r="DG33" s="634"/>
      <c r="DH33" s="634"/>
      <c r="DI33" s="634"/>
      <c r="DJ33" s="634"/>
      <c r="DK33" s="635"/>
      <c r="DL33" s="627">
        <v>1394337</v>
      </c>
      <c r="DM33" s="634"/>
      <c r="DN33" s="634"/>
      <c r="DO33" s="634"/>
      <c r="DP33" s="634"/>
      <c r="DQ33" s="634"/>
      <c r="DR33" s="634"/>
      <c r="DS33" s="634"/>
      <c r="DT33" s="634"/>
      <c r="DU33" s="634"/>
      <c r="DV33" s="635"/>
      <c r="DW33" s="624">
        <v>35.4</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5551</v>
      </c>
      <c r="S34" s="622"/>
      <c r="T34" s="622"/>
      <c r="U34" s="622"/>
      <c r="V34" s="622"/>
      <c r="W34" s="622"/>
      <c r="X34" s="622"/>
      <c r="Y34" s="623"/>
      <c r="Z34" s="659">
        <v>0.1</v>
      </c>
      <c r="AA34" s="659"/>
      <c r="AB34" s="659"/>
      <c r="AC34" s="659"/>
      <c r="AD34" s="660" t="s">
        <v>130</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1610972</v>
      </c>
      <c r="CS34" s="622"/>
      <c r="CT34" s="622"/>
      <c r="CU34" s="622"/>
      <c r="CV34" s="622"/>
      <c r="CW34" s="622"/>
      <c r="CX34" s="622"/>
      <c r="CY34" s="623"/>
      <c r="CZ34" s="624">
        <v>17.899999999999999</v>
      </c>
      <c r="DA34" s="636"/>
      <c r="DB34" s="636"/>
      <c r="DC34" s="637"/>
      <c r="DD34" s="627">
        <v>880235</v>
      </c>
      <c r="DE34" s="622"/>
      <c r="DF34" s="622"/>
      <c r="DG34" s="622"/>
      <c r="DH34" s="622"/>
      <c r="DI34" s="622"/>
      <c r="DJ34" s="622"/>
      <c r="DK34" s="623"/>
      <c r="DL34" s="627">
        <v>668310</v>
      </c>
      <c r="DM34" s="622"/>
      <c r="DN34" s="622"/>
      <c r="DO34" s="622"/>
      <c r="DP34" s="622"/>
      <c r="DQ34" s="622"/>
      <c r="DR34" s="622"/>
      <c r="DS34" s="622"/>
      <c r="DT34" s="622"/>
      <c r="DU34" s="622"/>
      <c r="DV34" s="623"/>
      <c r="DW34" s="624">
        <v>17</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252767</v>
      </c>
      <c r="S35" s="622"/>
      <c r="T35" s="622"/>
      <c r="U35" s="622"/>
      <c r="V35" s="622"/>
      <c r="W35" s="622"/>
      <c r="X35" s="622"/>
      <c r="Y35" s="623"/>
      <c r="Z35" s="659">
        <v>2.7</v>
      </c>
      <c r="AA35" s="659"/>
      <c r="AB35" s="659"/>
      <c r="AC35" s="659"/>
      <c r="AD35" s="660" t="s">
        <v>130</v>
      </c>
      <c r="AE35" s="660"/>
      <c r="AF35" s="660"/>
      <c r="AG35" s="660"/>
      <c r="AH35" s="660"/>
      <c r="AI35" s="660"/>
      <c r="AJ35" s="660"/>
      <c r="AK35" s="660"/>
      <c r="AL35" s="624" t="s">
        <v>237</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356010</v>
      </c>
      <c r="CS35" s="634"/>
      <c r="CT35" s="634"/>
      <c r="CU35" s="634"/>
      <c r="CV35" s="634"/>
      <c r="CW35" s="634"/>
      <c r="CX35" s="634"/>
      <c r="CY35" s="635"/>
      <c r="CZ35" s="624">
        <v>4</v>
      </c>
      <c r="DA35" s="636"/>
      <c r="DB35" s="636"/>
      <c r="DC35" s="637"/>
      <c r="DD35" s="627">
        <v>143480</v>
      </c>
      <c r="DE35" s="634"/>
      <c r="DF35" s="634"/>
      <c r="DG35" s="634"/>
      <c r="DH35" s="634"/>
      <c r="DI35" s="634"/>
      <c r="DJ35" s="634"/>
      <c r="DK35" s="635"/>
      <c r="DL35" s="627">
        <v>143480</v>
      </c>
      <c r="DM35" s="634"/>
      <c r="DN35" s="634"/>
      <c r="DO35" s="634"/>
      <c r="DP35" s="634"/>
      <c r="DQ35" s="634"/>
      <c r="DR35" s="634"/>
      <c r="DS35" s="634"/>
      <c r="DT35" s="634"/>
      <c r="DU35" s="634"/>
      <c r="DV35" s="635"/>
      <c r="DW35" s="624">
        <v>3.6</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243567</v>
      </c>
      <c r="S36" s="622"/>
      <c r="T36" s="622"/>
      <c r="U36" s="622"/>
      <c r="V36" s="622"/>
      <c r="W36" s="622"/>
      <c r="X36" s="622"/>
      <c r="Y36" s="623"/>
      <c r="Z36" s="659">
        <v>2.6</v>
      </c>
      <c r="AA36" s="659"/>
      <c r="AB36" s="659"/>
      <c r="AC36" s="659"/>
      <c r="AD36" s="660" t="s">
        <v>130</v>
      </c>
      <c r="AE36" s="660"/>
      <c r="AF36" s="660"/>
      <c r="AG36" s="660"/>
      <c r="AH36" s="660"/>
      <c r="AI36" s="660"/>
      <c r="AJ36" s="660"/>
      <c r="AK36" s="660"/>
      <c r="AL36" s="624" t="s">
        <v>237</v>
      </c>
      <c r="AM36" s="625"/>
      <c r="AN36" s="625"/>
      <c r="AO36" s="661"/>
      <c r="AP36" s="222"/>
      <c r="AQ36" s="670" t="s">
        <v>330</v>
      </c>
      <c r="AR36" s="671"/>
      <c r="AS36" s="671"/>
      <c r="AT36" s="671"/>
      <c r="AU36" s="671"/>
      <c r="AV36" s="671"/>
      <c r="AW36" s="671"/>
      <c r="AX36" s="671"/>
      <c r="AY36" s="672"/>
      <c r="AZ36" s="676">
        <v>1099864</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37425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1066705</v>
      </c>
      <c r="CS36" s="622"/>
      <c r="CT36" s="622"/>
      <c r="CU36" s="622"/>
      <c r="CV36" s="622"/>
      <c r="CW36" s="622"/>
      <c r="CX36" s="622"/>
      <c r="CY36" s="623"/>
      <c r="CZ36" s="624">
        <v>11.9</v>
      </c>
      <c r="DA36" s="636"/>
      <c r="DB36" s="636"/>
      <c r="DC36" s="637"/>
      <c r="DD36" s="627">
        <v>629959</v>
      </c>
      <c r="DE36" s="622"/>
      <c r="DF36" s="622"/>
      <c r="DG36" s="622"/>
      <c r="DH36" s="622"/>
      <c r="DI36" s="622"/>
      <c r="DJ36" s="622"/>
      <c r="DK36" s="623"/>
      <c r="DL36" s="627">
        <v>423290</v>
      </c>
      <c r="DM36" s="622"/>
      <c r="DN36" s="622"/>
      <c r="DO36" s="622"/>
      <c r="DP36" s="622"/>
      <c r="DQ36" s="622"/>
      <c r="DR36" s="622"/>
      <c r="DS36" s="622"/>
      <c r="DT36" s="622"/>
      <c r="DU36" s="622"/>
      <c r="DV36" s="623"/>
      <c r="DW36" s="624">
        <v>10.8</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136407</v>
      </c>
      <c r="S37" s="622"/>
      <c r="T37" s="622"/>
      <c r="U37" s="622"/>
      <c r="V37" s="622"/>
      <c r="W37" s="622"/>
      <c r="X37" s="622"/>
      <c r="Y37" s="623"/>
      <c r="Z37" s="659">
        <v>1.5</v>
      </c>
      <c r="AA37" s="659"/>
      <c r="AB37" s="659"/>
      <c r="AC37" s="659"/>
      <c r="AD37" s="660" t="s">
        <v>130</v>
      </c>
      <c r="AE37" s="660"/>
      <c r="AF37" s="660"/>
      <c r="AG37" s="660"/>
      <c r="AH37" s="660"/>
      <c r="AI37" s="660"/>
      <c r="AJ37" s="660"/>
      <c r="AK37" s="660"/>
      <c r="AL37" s="624" t="s">
        <v>130</v>
      </c>
      <c r="AM37" s="625"/>
      <c r="AN37" s="625"/>
      <c r="AO37" s="661"/>
      <c r="AQ37" s="654" t="s">
        <v>334</v>
      </c>
      <c r="AR37" s="655"/>
      <c r="AS37" s="655"/>
      <c r="AT37" s="655"/>
      <c r="AU37" s="655"/>
      <c r="AV37" s="655"/>
      <c r="AW37" s="655"/>
      <c r="AX37" s="655"/>
      <c r="AY37" s="656"/>
      <c r="AZ37" s="621">
        <v>368843</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18587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84452</v>
      </c>
      <c r="CS37" s="634"/>
      <c r="CT37" s="634"/>
      <c r="CU37" s="634"/>
      <c r="CV37" s="634"/>
      <c r="CW37" s="634"/>
      <c r="CX37" s="634"/>
      <c r="CY37" s="635"/>
      <c r="CZ37" s="624">
        <v>0.9</v>
      </c>
      <c r="DA37" s="636"/>
      <c r="DB37" s="636"/>
      <c r="DC37" s="637"/>
      <c r="DD37" s="627">
        <v>54452</v>
      </c>
      <c r="DE37" s="634"/>
      <c r="DF37" s="634"/>
      <c r="DG37" s="634"/>
      <c r="DH37" s="634"/>
      <c r="DI37" s="634"/>
      <c r="DJ37" s="634"/>
      <c r="DK37" s="635"/>
      <c r="DL37" s="627">
        <v>54452</v>
      </c>
      <c r="DM37" s="634"/>
      <c r="DN37" s="634"/>
      <c r="DO37" s="634"/>
      <c r="DP37" s="634"/>
      <c r="DQ37" s="634"/>
      <c r="DR37" s="634"/>
      <c r="DS37" s="634"/>
      <c r="DT37" s="634"/>
      <c r="DU37" s="634"/>
      <c r="DV37" s="635"/>
      <c r="DW37" s="624">
        <v>1.4</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338534</v>
      </c>
      <c r="S38" s="622"/>
      <c r="T38" s="622"/>
      <c r="U38" s="622"/>
      <c r="V38" s="622"/>
      <c r="W38" s="622"/>
      <c r="X38" s="622"/>
      <c r="Y38" s="623"/>
      <c r="Z38" s="659">
        <v>3.7</v>
      </c>
      <c r="AA38" s="659"/>
      <c r="AB38" s="659"/>
      <c r="AC38" s="659"/>
      <c r="AD38" s="660" t="s">
        <v>130</v>
      </c>
      <c r="AE38" s="660"/>
      <c r="AF38" s="660"/>
      <c r="AG38" s="660"/>
      <c r="AH38" s="660"/>
      <c r="AI38" s="660"/>
      <c r="AJ38" s="660"/>
      <c r="AK38" s="660"/>
      <c r="AL38" s="624" t="s">
        <v>237</v>
      </c>
      <c r="AM38" s="625"/>
      <c r="AN38" s="625"/>
      <c r="AO38" s="661"/>
      <c r="AQ38" s="654" t="s">
        <v>338</v>
      </c>
      <c r="AR38" s="655"/>
      <c r="AS38" s="655"/>
      <c r="AT38" s="655"/>
      <c r="AU38" s="655"/>
      <c r="AV38" s="655"/>
      <c r="AW38" s="655"/>
      <c r="AX38" s="655"/>
      <c r="AY38" s="656"/>
      <c r="AZ38" s="621">
        <v>205065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1538</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424683</v>
      </c>
      <c r="CS38" s="622"/>
      <c r="CT38" s="622"/>
      <c r="CU38" s="622"/>
      <c r="CV38" s="622"/>
      <c r="CW38" s="622"/>
      <c r="CX38" s="622"/>
      <c r="CY38" s="623"/>
      <c r="CZ38" s="624">
        <v>4.7</v>
      </c>
      <c r="DA38" s="636"/>
      <c r="DB38" s="636"/>
      <c r="DC38" s="637"/>
      <c r="DD38" s="627">
        <v>182465</v>
      </c>
      <c r="DE38" s="622"/>
      <c r="DF38" s="622"/>
      <c r="DG38" s="622"/>
      <c r="DH38" s="622"/>
      <c r="DI38" s="622"/>
      <c r="DJ38" s="622"/>
      <c r="DK38" s="623"/>
      <c r="DL38" s="627">
        <v>159257</v>
      </c>
      <c r="DM38" s="622"/>
      <c r="DN38" s="622"/>
      <c r="DO38" s="622"/>
      <c r="DP38" s="622"/>
      <c r="DQ38" s="622"/>
      <c r="DR38" s="622"/>
      <c r="DS38" s="622"/>
      <c r="DT38" s="622"/>
      <c r="DU38" s="622"/>
      <c r="DV38" s="623"/>
      <c r="DW38" s="624">
        <v>4</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342</v>
      </c>
      <c r="AR39" s="655"/>
      <c r="AS39" s="655"/>
      <c r="AT39" s="655"/>
      <c r="AU39" s="655"/>
      <c r="AV39" s="655"/>
      <c r="AW39" s="655"/>
      <c r="AX39" s="655"/>
      <c r="AY39" s="656"/>
      <c r="AZ39" s="621">
        <v>70000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2260</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116850</v>
      </c>
      <c r="CS39" s="634"/>
      <c r="CT39" s="634"/>
      <c r="CU39" s="634"/>
      <c r="CV39" s="634"/>
      <c r="CW39" s="634"/>
      <c r="CX39" s="634"/>
      <c r="CY39" s="635"/>
      <c r="CZ39" s="624">
        <v>1.3</v>
      </c>
      <c r="DA39" s="636"/>
      <c r="DB39" s="636"/>
      <c r="DC39" s="637"/>
      <c r="DD39" s="627">
        <v>116850</v>
      </c>
      <c r="DE39" s="634"/>
      <c r="DF39" s="634"/>
      <c r="DG39" s="634"/>
      <c r="DH39" s="634"/>
      <c r="DI39" s="634"/>
      <c r="DJ39" s="634"/>
      <c r="DK39" s="635"/>
      <c r="DL39" s="627" t="s">
        <v>130</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41134</v>
      </c>
      <c r="S40" s="622"/>
      <c r="T40" s="622"/>
      <c r="U40" s="622"/>
      <c r="V40" s="622"/>
      <c r="W40" s="622"/>
      <c r="X40" s="622"/>
      <c r="Y40" s="623"/>
      <c r="Z40" s="659">
        <v>0.4</v>
      </c>
      <c r="AA40" s="659"/>
      <c r="AB40" s="659"/>
      <c r="AC40" s="659"/>
      <c r="AD40" s="660" t="s">
        <v>237</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v>31273</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110</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201534</v>
      </c>
      <c r="CS40" s="622"/>
      <c r="CT40" s="622"/>
      <c r="CU40" s="622"/>
      <c r="CV40" s="622"/>
      <c r="CW40" s="622"/>
      <c r="CX40" s="622"/>
      <c r="CY40" s="623"/>
      <c r="CZ40" s="624">
        <v>2.2000000000000002</v>
      </c>
      <c r="DA40" s="636"/>
      <c r="DB40" s="636"/>
      <c r="DC40" s="637"/>
      <c r="DD40" s="627">
        <v>175334</v>
      </c>
      <c r="DE40" s="622"/>
      <c r="DF40" s="622"/>
      <c r="DG40" s="622"/>
      <c r="DH40" s="622"/>
      <c r="DI40" s="622"/>
      <c r="DJ40" s="622"/>
      <c r="DK40" s="623"/>
      <c r="DL40" s="627" t="s">
        <v>237</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9214783</v>
      </c>
      <c r="S41" s="646"/>
      <c r="T41" s="646"/>
      <c r="U41" s="646"/>
      <c r="V41" s="646"/>
      <c r="W41" s="646"/>
      <c r="X41" s="646"/>
      <c r="Y41" s="649"/>
      <c r="Z41" s="650">
        <v>100</v>
      </c>
      <c r="AA41" s="650"/>
      <c r="AB41" s="650"/>
      <c r="AC41" s="650"/>
      <c r="AD41" s="651">
        <v>3894769</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111222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313461</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266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2606546</v>
      </c>
      <c r="CS42" s="634"/>
      <c r="CT42" s="634"/>
      <c r="CU42" s="634"/>
      <c r="CV42" s="634"/>
      <c r="CW42" s="634"/>
      <c r="CX42" s="634"/>
      <c r="CY42" s="635"/>
      <c r="CZ42" s="624">
        <v>29</v>
      </c>
      <c r="DA42" s="636"/>
      <c r="DB42" s="636"/>
      <c r="DC42" s="637"/>
      <c r="DD42" s="627">
        <v>485953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40520</v>
      </c>
      <c r="CS43" s="634"/>
      <c r="CT43" s="634"/>
      <c r="CU43" s="634"/>
      <c r="CV43" s="634"/>
      <c r="CW43" s="634"/>
      <c r="CX43" s="634"/>
      <c r="CY43" s="635"/>
      <c r="CZ43" s="624">
        <v>0.5</v>
      </c>
      <c r="DA43" s="636"/>
      <c r="DB43" s="636"/>
      <c r="DC43" s="637"/>
      <c r="DD43" s="627">
        <v>40520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2576626</v>
      </c>
      <c r="CS44" s="622"/>
      <c r="CT44" s="622"/>
      <c r="CU44" s="622"/>
      <c r="CV44" s="622"/>
      <c r="CW44" s="622"/>
      <c r="CX44" s="622"/>
      <c r="CY44" s="623"/>
      <c r="CZ44" s="624">
        <v>28.6</v>
      </c>
      <c r="DA44" s="625"/>
      <c r="DB44" s="625"/>
      <c r="DC44" s="626"/>
      <c r="DD44" s="627">
        <v>468203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1515461</v>
      </c>
      <c r="CS45" s="634"/>
      <c r="CT45" s="634"/>
      <c r="CU45" s="634"/>
      <c r="CV45" s="634"/>
      <c r="CW45" s="634"/>
      <c r="CX45" s="634"/>
      <c r="CY45" s="635"/>
      <c r="CZ45" s="624">
        <v>16.8</v>
      </c>
      <c r="DA45" s="636"/>
      <c r="DB45" s="636"/>
      <c r="DC45" s="637"/>
      <c r="DD45" s="627">
        <v>216112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1061165</v>
      </c>
      <c r="CS46" s="622"/>
      <c r="CT46" s="622"/>
      <c r="CU46" s="622"/>
      <c r="CV46" s="622"/>
      <c r="CW46" s="622"/>
      <c r="CX46" s="622"/>
      <c r="CY46" s="623"/>
      <c r="CZ46" s="624">
        <v>11.8</v>
      </c>
      <c r="DA46" s="625"/>
      <c r="DB46" s="625"/>
      <c r="DC46" s="626"/>
      <c r="DD46" s="627">
        <v>252091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29920</v>
      </c>
      <c r="CS47" s="634"/>
      <c r="CT47" s="634"/>
      <c r="CU47" s="634"/>
      <c r="CV47" s="634"/>
      <c r="CW47" s="634"/>
      <c r="CX47" s="634"/>
      <c r="CY47" s="635"/>
      <c r="CZ47" s="624">
        <v>0.3</v>
      </c>
      <c r="DA47" s="636"/>
      <c r="DB47" s="636"/>
      <c r="DC47" s="637"/>
      <c r="DD47" s="627">
        <v>17750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8995295</v>
      </c>
      <c r="CS49" s="606"/>
      <c r="CT49" s="606"/>
      <c r="CU49" s="606"/>
      <c r="CV49" s="606"/>
      <c r="CW49" s="606"/>
      <c r="CX49" s="606"/>
      <c r="CY49" s="607"/>
      <c r="CZ49" s="608">
        <v>100</v>
      </c>
      <c r="DA49" s="609"/>
      <c r="DB49" s="609"/>
      <c r="DC49" s="610"/>
      <c r="DD49" s="611">
        <v>4566781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PAkWEWn2kEn8uTkg0huVrd3hTlseJEPI4E64hUB+ACtfZVisb8YfjYxyNEcjvtlpVvBsHBnt9d5lW+E7eUIOg==" saltValue="sG0dE1iioprTeScS3pOEB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9" t="s">
        <v>367</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368</v>
      </c>
      <c r="DK2" s="1091"/>
      <c r="DL2" s="1091"/>
      <c r="DM2" s="1091"/>
      <c r="DN2" s="1091"/>
      <c r="DO2" s="1092"/>
      <c r="DP2" s="228"/>
      <c r="DQ2" s="1090" t="s">
        <v>369</v>
      </c>
      <c r="DR2" s="1091"/>
      <c r="DS2" s="1091"/>
      <c r="DT2" s="1091"/>
      <c r="DU2" s="1091"/>
      <c r="DV2" s="1091"/>
      <c r="DW2" s="1091"/>
      <c r="DX2" s="1091"/>
      <c r="DY2" s="1091"/>
      <c r="DZ2" s="109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370</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3"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3" t="s">
        <v>386</v>
      </c>
      <c r="DH5" s="1084"/>
      <c r="DI5" s="1084"/>
      <c r="DJ5" s="1084"/>
      <c r="DK5" s="1085"/>
      <c r="DL5" s="1083" t="s">
        <v>387</v>
      </c>
      <c r="DM5" s="1084"/>
      <c r="DN5" s="1084"/>
      <c r="DO5" s="1084"/>
      <c r="DP5" s="1085"/>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4"/>
    </row>
    <row r="7" spans="1:131" s="235" customFormat="1" ht="26.25" customHeight="1" thickTop="1" x14ac:dyDescent="0.2">
      <c r="A7" s="236">
        <v>1</v>
      </c>
      <c r="B7" s="1046" t="s">
        <v>389</v>
      </c>
      <c r="C7" s="1047"/>
      <c r="D7" s="1047"/>
      <c r="E7" s="1047"/>
      <c r="F7" s="1047"/>
      <c r="G7" s="1047"/>
      <c r="H7" s="1047"/>
      <c r="I7" s="1047"/>
      <c r="J7" s="1047"/>
      <c r="K7" s="1047"/>
      <c r="L7" s="1047"/>
      <c r="M7" s="1047"/>
      <c r="N7" s="1047"/>
      <c r="O7" s="1047"/>
      <c r="P7" s="1048"/>
      <c r="Q7" s="1101">
        <v>9214</v>
      </c>
      <c r="R7" s="1102"/>
      <c r="S7" s="1102"/>
      <c r="T7" s="1102"/>
      <c r="U7" s="1102"/>
      <c r="V7" s="1102">
        <v>8995</v>
      </c>
      <c r="W7" s="1102"/>
      <c r="X7" s="1102"/>
      <c r="Y7" s="1102"/>
      <c r="Z7" s="1102"/>
      <c r="AA7" s="1102">
        <v>219</v>
      </c>
      <c r="AB7" s="1102"/>
      <c r="AC7" s="1102"/>
      <c r="AD7" s="1102"/>
      <c r="AE7" s="1103"/>
      <c r="AF7" s="1104">
        <v>87</v>
      </c>
      <c r="AG7" s="1105"/>
      <c r="AH7" s="1105"/>
      <c r="AI7" s="1105"/>
      <c r="AJ7" s="1106"/>
      <c r="AK7" s="1107">
        <v>253</v>
      </c>
      <c r="AL7" s="1108"/>
      <c r="AM7" s="1108"/>
      <c r="AN7" s="1108"/>
      <c r="AO7" s="1108"/>
      <c r="AP7" s="1108">
        <v>5917</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c r="BT7" s="1099"/>
      <c r="BU7" s="1099"/>
      <c r="BV7" s="1099"/>
      <c r="BW7" s="1099"/>
      <c r="BX7" s="1099"/>
      <c r="BY7" s="1099"/>
      <c r="BZ7" s="1099"/>
      <c r="CA7" s="1099"/>
      <c r="CB7" s="1099"/>
      <c r="CC7" s="1099"/>
      <c r="CD7" s="1099"/>
      <c r="CE7" s="1099"/>
      <c r="CF7" s="1099"/>
      <c r="CG7" s="1111"/>
      <c r="CH7" s="1095"/>
      <c r="CI7" s="1096"/>
      <c r="CJ7" s="1096"/>
      <c r="CK7" s="1096"/>
      <c r="CL7" s="1097"/>
      <c r="CM7" s="1095"/>
      <c r="CN7" s="1096"/>
      <c r="CO7" s="1096"/>
      <c r="CP7" s="1096"/>
      <c r="CQ7" s="1097"/>
      <c r="CR7" s="1095"/>
      <c r="CS7" s="1096"/>
      <c r="CT7" s="1096"/>
      <c r="CU7" s="1096"/>
      <c r="CV7" s="1097"/>
      <c r="CW7" s="1095"/>
      <c r="CX7" s="1096"/>
      <c r="CY7" s="1096"/>
      <c r="CZ7" s="1096"/>
      <c r="DA7" s="1097"/>
      <c r="DB7" s="1095"/>
      <c r="DC7" s="1096"/>
      <c r="DD7" s="1096"/>
      <c r="DE7" s="1096"/>
      <c r="DF7" s="1097"/>
      <c r="DG7" s="1095"/>
      <c r="DH7" s="1096"/>
      <c r="DI7" s="1096"/>
      <c r="DJ7" s="1096"/>
      <c r="DK7" s="1097"/>
      <c r="DL7" s="1095"/>
      <c r="DM7" s="1096"/>
      <c r="DN7" s="1096"/>
      <c r="DO7" s="1096"/>
      <c r="DP7" s="1097"/>
      <c r="DQ7" s="1095"/>
      <c r="DR7" s="1096"/>
      <c r="DS7" s="1096"/>
      <c r="DT7" s="1096"/>
      <c r="DU7" s="1097"/>
      <c r="DV7" s="1098"/>
      <c r="DW7" s="1099"/>
      <c r="DX7" s="1099"/>
      <c r="DY7" s="1099"/>
      <c r="DZ7" s="1100"/>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79"/>
      <c r="AL8" s="1080"/>
      <c r="AM8" s="1080"/>
      <c r="AN8" s="1080"/>
      <c r="AO8" s="1080"/>
      <c r="AP8" s="1080"/>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6">
        <v>9214</v>
      </c>
      <c r="R23" s="1060"/>
      <c r="S23" s="1060"/>
      <c r="T23" s="1060"/>
      <c r="U23" s="1060"/>
      <c r="V23" s="1060">
        <v>8995</v>
      </c>
      <c r="W23" s="1060"/>
      <c r="X23" s="1060"/>
      <c r="Y23" s="1060"/>
      <c r="Z23" s="1060"/>
      <c r="AA23" s="1060">
        <v>219</v>
      </c>
      <c r="AB23" s="1060"/>
      <c r="AC23" s="1060"/>
      <c r="AD23" s="1060"/>
      <c r="AE23" s="1067"/>
      <c r="AF23" s="1068">
        <v>87</v>
      </c>
      <c r="AG23" s="1060"/>
      <c r="AH23" s="1060"/>
      <c r="AI23" s="1060"/>
      <c r="AJ23" s="1069"/>
      <c r="AK23" s="1070"/>
      <c r="AL23" s="1071"/>
      <c r="AM23" s="1071"/>
      <c r="AN23" s="1071"/>
      <c r="AO23" s="1071"/>
      <c r="AP23" s="1060">
        <v>5917</v>
      </c>
      <c r="AQ23" s="1060"/>
      <c r="AR23" s="1060"/>
      <c r="AS23" s="1060"/>
      <c r="AT23" s="1060"/>
      <c r="AU23" s="1061"/>
      <c r="AV23" s="1061"/>
      <c r="AW23" s="1061"/>
      <c r="AX23" s="1061"/>
      <c r="AY23" s="1062"/>
      <c r="AZ23" s="1063" t="s">
        <v>130</v>
      </c>
      <c r="BA23" s="1064"/>
      <c r="BB23" s="1064"/>
      <c r="BC23" s="1064"/>
      <c r="BD23" s="1065"/>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59" t="s">
        <v>393</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8" t="s">
        <v>394</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4" t="s">
        <v>398</v>
      </c>
      <c r="AG26" s="1008"/>
      <c r="AH26" s="1008"/>
      <c r="AI26" s="1008"/>
      <c r="AJ26" s="1055"/>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6" t="s">
        <v>403</v>
      </c>
      <c r="C28" s="1047"/>
      <c r="D28" s="1047"/>
      <c r="E28" s="1047"/>
      <c r="F28" s="1047"/>
      <c r="G28" s="1047"/>
      <c r="H28" s="1047"/>
      <c r="I28" s="1047"/>
      <c r="J28" s="1047"/>
      <c r="K28" s="1047"/>
      <c r="L28" s="1047"/>
      <c r="M28" s="1047"/>
      <c r="N28" s="1047"/>
      <c r="O28" s="1047"/>
      <c r="P28" s="1048"/>
      <c r="Q28" s="1049">
        <v>1069</v>
      </c>
      <c r="R28" s="1050"/>
      <c r="S28" s="1050"/>
      <c r="T28" s="1050"/>
      <c r="U28" s="1050"/>
      <c r="V28" s="1050">
        <v>1029</v>
      </c>
      <c r="W28" s="1050"/>
      <c r="X28" s="1050"/>
      <c r="Y28" s="1050"/>
      <c r="Z28" s="1050"/>
      <c r="AA28" s="1050">
        <v>40</v>
      </c>
      <c r="AB28" s="1050"/>
      <c r="AC28" s="1050"/>
      <c r="AD28" s="1050"/>
      <c r="AE28" s="1051"/>
      <c r="AF28" s="1052">
        <v>-16</v>
      </c>
      <c r="AG28" s="1050"/>
      <c r="AH28" s="1050"/>
      <c r="AI28" s="1050"/>
      <c r="AJ28" s="1053"/>
      <c r="AK28" s="1042">
        <v>111</v>
      </c>
      <c r="AL28" s="1043"/>
      <c r="AM28" s="1043"/>
      <c r="AN28" s="1043"/>
      <c r="AO28" s="1043"/>
      <c r="AP28" s="982" t="s">
        <v>513</v>
      </c>
      <c r="AQ28" s="982"/>
      <c r="AR28" s="982"/>
      <c r="AS28" s="982"/>
      <c r="AT28" s="982"/>
      <c r="AU28" s="982" t="s">
        <v>513</v>
      </c>
      <c r="AV28" s="982"/>
      <c r="AW28" s="982"/>
      <c r="AX28" s="982"/>
      <c r="AY28" s="982"/>
      <c r="AZ28" s="982" t="s">
        <v>513</v>
      </c>
      <c r="BA28" s="982"/>
      <c r="BB28" s="982"/>
      <c r="BC28" s="982"/>
      <c r="BD28" s="982"/>
      <c r="BE28" s="1044"/>
      <c r="BF28" s="1044"/>
      <c r="BG28" s="1044"/>
      <c r="BH28" s="1044"/>
      <c r="BI28" s="1045"/>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1112</v>
      </c>
      <c r="R29" s="1039"/>
      <c r="S29" s="1039"/>
      <c r="T29" s="1039"/>
      <c r="U29" s="1039"/>
      <c r="V29" s="1039">
        <v>1062</v>
      </c>
      <c r="W29" s="1039"/>
      <c r="X29" s="1039"/>
      <c r="Y29" s="1039"/>
      <c r="Z29" s="1039"/>
      <c r="AA29" s="1039">
        <v>50</v>
      </c>
      <c r="AB29" s="1039"/>
      <c r="AC29" s="1039"/>
      <c r="AD29" s="1039"/>
      <c r="AE29" s="1040"/>
      <c r="AF29" s="1035">
        <v>50</v>
      </c>
      <c r="AG29" s="1036"/>
      <c r="AH29" s="1036"/>
      <c r="AI29" s="1036"/>
      <c r="AJ29" s="1037"/>
      <c r="AK29" s="980">
        <v>205</v>
      </c>
      <c r="AL29" s="971"/>
      <c r="AM29" s="971"/>
      <c r="AN29" s="971"/>
      <c r="AO29" s="971"/>
      <c r="AP29" s="971" t="s">
        <v>591</v>
      </c>
      <c r="AQ29" s="971"/>
      <c r="AR29" s="971"/>
      <c r="AS29" s="971"/>
      <c r="AT29" s="971"/>
      <c r="AU29" s="971" t="s">
        <v>591</v>
      </c>
      <c r="AV29" s="971"/>
      <c r="AW29" s="971"/>
      <c r="AX29" s="971"/>
      <c r="AY29" s="971"/>
      <c r="AZ29" s="1041" t="s">
        <v>591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246</v>
      </c>
      <c r="R30" s="1039"/>
      <c r="S30" s="1039"/>
      <c r="T30" s="1039"/>
      <c r="U30" s="1039"/>
      <c r="V30" s="1039">
        <v>246</v>
      </c>
      <c r="W30" s="1039"/>
      <c r="X30" s="1039"/>
      <c r="Y30" s="1039"/>
      <c r="Z30" s="1039"/>
      <c r="AA30" s="971" t="s">
        <v>591</v>
      </c>
      <c r="AB30" s="971"/>
      <c r="AC30" s="971"/>
      <c r="AD30" s="971"/>
      <c r="AE30" s="971"/>
      <c r="AF30" s="1035" t="s">
        <v>593</v>
      </c>
      <c r="AG30" s="1036"/>
      <c r="AH30" s="1036"/>
      <c r="AI30" s="1036"/>
      <c r="AJ30" s="1037"/>
      <c r="AK30" s="980">
        <v>128</v>
      </c>
      <c r="AL30" s="971"/>
      <c r="AM30" s="971"/>
      <c r="AN30" s="971"/>
      <c r="AO30" s="971"/>
      <c r="AP30" s="981" t="s">
        <v>591</v>
      </c>
      <c r="AQ30" s="979"/>
      <c r="AR30" s="979"/>
      <c r="AS30" s="979"/>
      <c r="AT30" s="980"/>
      <c r="AU30" s="971" t="s">
        <v>591</v>
      </c>
      <c r="AV30" s="971"/>
      <c r="AW30" s="971"/>
      <c r="AX30" s="971"/>
      <c r="AY30" s="971"/>
      <c r="AZ30" s="1041" t="s">
        <v>591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438</v>
      </c>
      <c r="R31" s="1039"/>
      <c r="S31" s="1039"/>
      <c r="T31" s="1039"/>
      <c r="U31" s="1039"/>
      <c r="V31" s="1039">
        <v>425</v>
      </c>
      <c r="W31" s="1039"/>
      <c r="X31" s="1039"/>
      <c r="Y31" s="1039"/>
      <c r="Z31" s="1039"/>
      <c r="AA31" s="1039">
        <f>Q31-V31</f>
        <v>13</v>
      </c>
      <c r="AB31" s="1039"/>
      <c r="AC31" s="1039"/>
      <c r="AD31" s="1039"/>
      <c r="AE31" s="1040"/>
      <c r="AF31" s="1035">
        <v>153</v>
      </c>
      <c r="AG31" s="1036"/>
      <c r="AH31" s="1036"/>
      <c r="AI31" s="1036"/>
      <c r="AJ31" s="1037"/>
      <c r="AK31" s="980">
        <v>91</v>
      </c>
      <c r="AL31" s="971"/>
      <c r="AM31" s="971"/>
      <c r="AN31" s="971"/>
      <c r="AO31" s="971"/>
      <c r="AP31" s="971">
        <v>2228</v>
      </c>
      <c r="AQ31" s="971"/>
      <c r="AR31" s="971"/>
      <c r="AS31" s="971"/>
      <c r="AT31" s="971"/>
      <c r="AU31" s="980">
        <v>878</v>
      </c>
      <c r="AV31" s="971"/>
      <c r="AW31" s="971"/>
      <c r="AX31" s="971"/>
      <c r="AY31" s="971"/>
      <c r="AZ31" s="1041" t="s">
        <v>591</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159</v>
      </c>
      <c r="R32" s="1039"/>
      <c r="S32" s="1039"/>
      <c r="T32" s="1039"/>
      <c r="U32" s="1039"/>
      <c r="V32" s="1039">
        <v>152</v>
      </c>
      <c r="W32" s="1039"/>
      <c r="X32" s="1039"/>
      <c r="Y32" s="1039"/>
      <c r="Z32" s="1039"/>
      <c r="AA32" s="1039">
        <f t="shared" ref="AA32:AA33" si="0">Q32-V32</f>
        <v>7</v>
      </c>
      <c r="AB32" s="1039"/>
      <c r="AC32" s="1039"/>
      <c r="AD32" s="1039"/>
      <c r="AE32" s="1040"/>
      <c r="AF32" s="1035">
        <v>60</v>
      </c>
      <c r="AG32" s="1036"/>
      <c r="AH32" s="1036"/>
      <c r="AI32" s="1036"/>
      <c r="AJ32" s="1037"/>
      <c r="AK32" s="980" t="s">
        <v>593</v>
      </c>
      <c r="AL32" s="971"/>
      <c r="AM32" s="971"/>
      <c r="AN32" s="971"/>
      <c r="AO32" s="971"/>
      <c r="AP32" s="971">
        <v>70</v>
      </c>
      <c r="AQ32" s="971"/>
      <c r="AR32" s="971"/>
      <c r="AS32" s="971"/>
      <c r="AT32" s="971"/>
      <c r="AU32" s="1041" t="s">
        <v>591</v>
      </c>
      <c r="AV32" s="1041"/>
      <c r="AW32" s="1041"/>
      <c r="AX32" s="1041"/>
      <c r="AY32" s="1041"/>
      <c r="AZ32" s="1041" t="s">
        <v>591</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409</v>
      </c>
      <c r="C33" s="1031"/>
      <c r="D33" s="1031"/>
      <c r="E33" s="1031"/>
      <c r="F33" s="1031"/>
      <c r="G33" s="1031"/>
      <c r="H33" s="1031"/>
      <c r="I33" s="1031"/>
      <c r="J33" s="1031"/>
      <c r="K33" s="1031"/>
      <c r="L33" s="1031"/>
      <c r="M33" s="1031"/>
      <c r="N33" s="1031"/>
      <c r="O33" s="1031"/>
      <c r="P33" s="1032"/>
      <c r="Q33" s="1038">
        <v>1408</v>
      </c>
      <c r="R33" s="1039"/>
      <c r="S33" s="1039"/>
      <c r="T33" s="1039"/>
      <c r="U33" s="1039"/>
      <c r="V33" s="1039">
        <v>1455</v>
      </c>
      <c r="W33" s="1039"/>
      <c r="X33" s="1039"/>
      <c r="Y33" s="1039"/>
      <c r="Z33" s="1039"/>
      <c r="AA33" s="1039">
        <f t="shared" si="0"/>
        <v>-47</v>
      </c>
      <c r="AB33" s="1039"/>
      <c r="AC33" s="1039"/>
      <c r="AD33" s="1039"/>
      <c r="AE33" s="1040"/>
      <c r="AF33" s="1035">
        <v>525</v>
      </c>
      <c r="AG33" s="1036"/>
      <c r="AH33" s="1036"/>
      <c r="AI33" s="1036"/>
      <c r="AJ33" s="1037"/>
      <c r="AK33" s="980">
        <v>269</v>
      </c>
      <c r="AL33" s="971"/>
      <c r="AM33" s="971"/>
      <c r="AN33" s="971"/>
      <c r="AO33" s="971"/>
      <c r="AP33" s="971">
        <v>988</v>
      </c>
      <c r="AQ33" s="971"/>
      <c r="AR33" s="971"/>
      <c r="AS33" s="971"/>
      <c r="AT33" s="971"/>
      <c r="AU33" s="980">
        <v>524</v>
      </c>
      <c r="AV33" s="971"/>
      <c r="AW33" s="971"/>
      <c r="AX33" s="971"/>
      <c r="AY33" s="971"/>
      <c r="AZ33" s="1041" t="s">
        <v>591</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410</v>
      </c>
      <c r="C34" s="1031"/>
      <c r="D34" s="1031"/>
      <c r="E34" s="1031"/>
      <c r="F34" s="1031"/>
      <c r="G34" s="1031"/>
      <c r="H34" s="1031"/>
      <c r="I34" s="1031"/>
      <c r="J34" s="1031"/>
      <c r="K34" s="1031"/>
      <c r="L34" s="1031"/>
      <c r="M34" s="1031"/>
      <c r="N34" s="1031"/>
      <c r="O34" s="1031"/>
      <c r="P34" s="1032"/>
      <c r="Q34" s="1038">
        <v>48</v>
      </c>
      <c r="R34" s="1039"/>
      <c r="S34" s="1039"/>
      <c r="T34" s="1039"/>
      <c r="U34" s="1039"/>
      <c r="V34" s="1039">
        <v>50</v>
      </c>
      <c r="W34" s="1039"/>
      <c r="X34" s="1039"/>
      <c r="Y34" s="1039"/>
      <c r="Z34" s="1039"/>
      <c r="AA34" s="1039">
        <f>Q34-V34</f>
        <v>-2</v>
      </c>
      <c r="AB34" s="1039"/>
      <c r="AC34" s="1039"/>
      <c r="AD34" s="1039"/>
      <c r="AE34" s="1040"/>
      <c r="AF34" s="1035">
        <v>47</v>
      </c>
      <c r="AG34" s="1036"/>
      <c r="AH34" s="1036"/>
      <c r="AI34" s="1036"/>
      <c r="AJ34" s="1037"/>
      <c r="AK34" s="980">
        <v>21</v>
      </c>
      <c r="AL34" s="971"/>
      <c r="AM34" s="971"/>
      <c r="AN34" s="971"/>
      <c r="AO34" s="971"/>
      <c r="AP34" s="971">
        <v>128</v>
      </c>
      <c r="AQ34" s="971"/>
      <c r="AR34" s="971"/>
      <c r="AS34" s="971"/>
      <c r="AT34" s="971"/>
      <c r="AU34" s="971">
        <v>93</v>
      </c>
      <c r="AV34" s="971"/>
      <c r="AW34" s="971"/>
      <c r="AX34" s="971"/>
      <c r="AY34" s="971"/>
      <c r="AZ34" s="1041" t="s">
        <v>591</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818</v>
      </c>
      <c r="AG63" s="959"/>
      <c r="AH63" s="959"/>
      <c r="AI63" s="959"/>
      <c r="AJ63" s="1022"/>
      <c r="AK63" s="1023"/>
      <c r="AL63" s="963"/>
      <c r="AM63" s="963"/>
      <c r="AN63" s="963"/>
      <c r="AO63" s="963"/>
      <c r="AP63" s="959">
        <v>3414</v>
      </c>
      <c r="AQ63" s="959"/>
      <c r="AR63" s="959"/>
      <c r="AS63" s="959"/>
      <c r="AT63" s="959"/>
      <c r="AU63" s="959">
        <v>1495</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396</v>
      </c>
      <c r="W66" s="1002"/>
      <c r="X66" s="1002"/>
      <c r="Y66" s="1002"/>
      <c r="Z66" s="1003"/>
      <c r="AA66" s="1001" t="s">
        <v>397</v>
      </c>
      <c r="AB66" s="1002"/>
      <c r="AC66" s="1002"/>
      <c r="AD66" s="1002"/>
      <c r="AE66" s="1003"/>
      <c r="AF66" s="1007" t="s">
        <v>417</v>
      </c>
      <c r="AG66" s="1008"/>
      <c r="AH66" s="1008"/>
      <c r="AI66" s="1008"/>
      <c r="AJ66" s="1009"/>
      <c r="AK66" s="1001" t="s">
        <v>399</v>
      </c>
      <c r="AL66" s="996"/>
      <c r="AM66" s="996"/>
      <c r="AN66" s="996"/>
      <c r="AO66" s="997"/>
      <c r="AP66" s="1001" t="s">
        <v>400</v>
      </c>
      <c r="AQ66" s="1002"/>
      <c r="AR66" s="1002"/>
      <c r="AS66" s="1002"/>
      <c r="AT66" s="1003"/>
      <c r="AU66" s="1001" t="s">
        <v>418</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4</v>
      </c>
      <c r="R68" s="982"/>
      <c r="S68" s="982"/>
      <c r="T68" s="982"/>
      <c r="U68" s="982"/>
      <c r="V68" s="982">
        <v>3</v>
      </c>
      <c r="W68" s="982"/>
      <c r="X68" s="982"/>
      <c r="Y68" s="982"/>
      <c r="Z68" s="982"/>
      <c r="AA68" s="982">
        <v>1</v>
      </c>
      <c r="AB68" s="982"/>
      <c r="AC68" s="982"/>
      <c r="AD68" s="982"/>
      <c r="AE68" s="982"/>
      <c r="AF68" s="982">
        <v>1</v>
      </c>
      <c r="AG68" s="982"/>
      <c r="AH68" s="982"/>
      <c r="AI68" s="982"/>
      <c r="AJ68" s="982"/>
      <c r="AK68" s="982" t="s">
        <v>513</v>
      </c>
      <c r="AL68" s="982"/>
      <c r="AM68" s="982"/>
      <c r="AN68" s="982"/>
      <c r="AO68" s="982"/>
      <c r="AP68" s="982" t="s">
        <v>513</v>
      </c>
      <c r="AQ68" s="982"/>
      <c r="AR68" s="982"/>
      <c r="AS68" s="982"/>
      <c r="AT68" s="982"/>
      <c r="AU68" s="982" t="s">
        <v>513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4809</v>
      </c>
      <c r="R69" s="971"/>
      <c r="S69" s="971"/>
      <c r="T69" s="971"/>
      <c r="U69" s="971"/>
      <c r="V69" s="971">
        <v>4560</v>
      </c>
      <c r="W69" s="971"/>
      <c r="X69" s="971"/>
      <c r="Y69" s="971"/>
      <c r="Z69" s="971"/>
      <c r="AA69" s="971">
        <v>253</v>
      </c>
      <c r="AB69" s="971"/>
      <c r="AC69" s="971"/>
      <c r="AD69" s="971"/>
      <c r="AE69" s="971"/>
      <c r="AF69" s="971">
        <v>258</v>
      </c>
      <c r="AG69" s="971"/>
      <c r="AH69" s="971"/>
      <c r="AI69" s="971"/>
      <c r="AJ69" s="971"/>
      <c r="AK69" s="971">
        <v>187</v>
      </c>
      <c r="AL69" s="971"/>
      <c r="AM69" s="971"/>
      <c r="AN69" s="971"/>
      <c r="AO69" s="971"/>
      <c r="AP69" s="971" t="s">
        <v>591</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552</v>
      </c>
      <c r="R70" s="971"/>
      <c r="S70" s="971"/>
      <c r="T70" s="971"/>
      <c r="U70" s="971"/>
      <c r="V70" s="971">
        <v>547</v>
      </c>
      <c r="W70" s="971"/>
      <c r="X70" s="971"/>
      <c r="Y70" s="971"/>
      <c r="Z70" s="971"/>
      <c r="AA70" s="971">
        <v>5</v>
      </c>
      <c r="AB70" s="971"/>
      <c r="AC70" s="971"/>
      <c r="AD70" s="971"/>
      <c r="AE70" s="971"/>
      <c r="AF70" s="971">
        <v>5</v>
      </c>
      <c r="AG70" s="971"/>
      <c r="AH70" s="971"/>
      <c r="AI70" s="971"/>
      <c r="AJ70" s="971"/>
      <c r="AK70" s="971" t="s">
        <v>591</v>
      </c>
      <c r="AL70" s="971"/>
      <c r="AM70" s="971"/>
      <c r="AN70" s="971"/>
      <c r="AO70" s="971"/>
      <c r="AP70" s="971">
        <v>453</v>
      </c>
      <c r="AQ70" s="971"/>
      <c r="AR70" s="971"/>
      <c r="AS70" s="971"/>
      <c r="AT70" s="971"/>
      <c r="AU70" s="971">
        <v>130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925</v>
      </c>
      <c r="R71" s="971"/>
      <c r="S71" s="971"/>
      <c r="T71" s="971"/>
      <c r="U71" s="971"/>
      <c r="V71" s="971">
        <v>905</v>
      </c>
      <c r="W71" s="971"/>
      <c r="X71" s="971"/>
      <c r="Y71" s="971"/>
      <c r="Z71" s="971"/>
      <c r="AA71" s="971">
        <v>20</v>
      </c>
      <c r="AB71" s="971"/>
      <c r="AC71" s="971"/>
      <c r="AD71" s="971"/>
      <c r="AE71" s="971"/>
      <c r="AF71" s="971">
        <v>20</v>
      </c>
      <c r="AG71" s="971"/>
      <c r="AH71" s="971"/>
      <c r="AI71" s="971"/>
      <c r="AJ71" s="971"/>
      <c r="AK71" s="971">
        <v>76</v>
      </c>
      <c r="AL71" s="971"/>
      <c r="AM71" s="971"/>
      <c r="AN71" s="971"/>
      <c r="AO71" s="971"/>
      <c r="AP71" s="971" t="s">
        <v>591</v>
      </c>
      <c r="AQ71" s="971"/>
      <c r="AR71" s="971"/>
      <c r="AS71" s="971"/>
      <c r="AT71" s="971"/>
      <c r="AU71" s="971" t="s">
        <v>591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267</v>
      </c>
      <c r="R72" s="971"/>
      <c r="S72" s="971"/>
      <c r="T72" s="971"/>
      <c r="U72" s="971"/>
      <c r="V72" s="981">
        <v>178</v>
      </c>
      <c r="W72" s="979"/>
      <c r="X72" s="979"/>
      <c r="Y72" s="979"/>
      <c r="Z72" s="980"/>
      <c r="AA72" s="971">
        <v>89</v>
      </c>
      <c r="AB72" s="971"/>
      <c r="AC72" s="971"/>
      <c r="AD72" s="971"/>
      <c r="AE72" s="971"/>
      <c r="AF72" s="971">
        <v>89</v>
      </c>
      <c r="AG72" s="971"/>
      <c r="AH72" s="971"/>
      <c r="AI72" s="971"/>
      <c r="AJ72" s="971"/>
      <c r="AK72" s="971">
        <v>13</v>
      </c>
      <c r="AL72" s="971"/>
      <c r="AM72" s="971"/>
      <c r="AN72" s="971"/>
      <c r="AO72" s="971"/>
      <c r="AP72" s="971" t="s">
        <v>591</v>
      </c>
      <c r="AQ72" s="971"/>
      <c r="AR72" s="971"/>
      <c r="AS72" s="971"/>
      <c r="AT72" s="971"/>
      <c r="AU72" s="971" t="s">
        <v>591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7352</v>
      </c>
      <c r="R73" s="971"/>
      <c r="S73" s="971"/>
      <c r="T73" s="971"/>
      <c r="U73" s="971"/>
      <c r="V73" s="971">
        <v>7276</v>
      </c>
      <c r="W73" s="971"/>
      <c r="X73" s="971"/>
      <c r="Y73" s="971"/>
      <c r="Z73" s="971"/>
      <c r="AA73" s="971">
        <v>76</v>
      </c>
      <c r="AB73" s="971"/>
      <c r="AC73" s="971"/>
      <c r="AD73" s="971"/>
      <c r="AE73" s="971"/>
      <c r="AF73" s="971">
        <v>76</v>
      </c>
      <c r="AG73" s="971"/>
      <c r="AH73" s="971"/>
      <c r="AI73" s="971"/>
      <c r="AJ73" s="971"/>
      <c r="AK73" s="971">
        <v>3086</v>
      </c>
      <c r="AL73" s="971"/>
      <c r="AM73" s="971"/>
      <c r="AN73" s="971"/>
      <c r="AO73" s="971"/>
      <c r="AP73" s="971" t="s">
        <v>591</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1524702</v>
      </c>
      <c r="R74" s="971"/>
      <c r="S74" s="971"/>
      <c r="T74" s="971"/>
      <c r="U74" s="971"/>
      <c r="V74" s="971">
        <v>1496148</v>
      </c>
      <c r="W74" s="971"/>
      <c r="X74" s="971"/>
      <c r="Y74" s="971"/>
      <c r="Z74" s="971"/>
      <c r="AA74" s="971">
        <v>28554</v>
      </c>
      <c r="AB74" s="971"/>
      <c r="AC74" s="971"/>
      <c r="AD74" s="971"/>
      <c r="AE74" s="971"/>
      <c r="AF74" s="971">
        <v>28554</v>
      </c>
      <c r="AG74" s="971"/>
      <c r="AH74" s="971"/>
      <c r="AI74" s="971"/>
      <c r="AJ74" s="971"/>
      <c r="AK74" s="971">
        <v>15234</v>
      </c>
      <c r="AL74" s="971"/>
      <c r="AM74" s="971"/>
      <c r="AN74" s="971"/>
      <c r="AO74" s="971"/>
      <c r="AP74" s="971" t="s">
        <v>591</v>
      </c>
      <c r="AQ74" s="971"/>
      <c r="AR74" s="971"/>
      <c r="AS74" s="971"/>
      <c r="AT74" s="971"/>
      <c r="AU74" s="971" t="s">
        <v>591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29003</v>
      </c>
      <c r="AG88" s="959"/>
      <c r="AH88" s="959"/>
      <c r="AI88" s="959"/>
      <c r="AJ88" s="959"/>
      <c r="AK88" s="963"/>
      <c r="AL88" s="963"/>
      <c r="AM88" s="963"/>
      <c r="AN88" s="963"/>
      <c r="AO88" s="963"/>
      <c r="AP88" s="959">
        <v>453</v>
      </c>
      <c r="AQ88" s="959"/>
      <c r="AR88" s="959"/>
      <c r="AS88" s="959"/>
      <c r="AT88" s="959"/>
      <c r="AU88" s="959">
        <v>130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309</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309</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309</v>
      </c>
      <c r="DR109" s="896"/>
      <c r="DS109" s="896"/>
      <c r="DT109" s="896"/>
      <c r="DU109" s="897"/>
      <c r="DV109" s="898" t="s">
        <v>430</v>
      </c>
      <c r="DW109" s="896"/>
      <c r="DX109" s="896"/>
      <c r="DY109" s="896"/>
      <c r="DZ109" s="929"/>
    </row>
    <row r="110" spans="1:131" s="230" customFormat="1" ht="26.25" customHeight="1" x14ac:dyDescent="0.2">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726013</v>
      </c>
      <c r="AB110" s="889"/>
      <c r="AC110" s="889"/>
      <c r="AD110" s="889"/>
      <c r="AE110" s="890"/>
      <c r="AF110" s="891">
        <v>709913</v>
      </c>
      <c r="AG110" s="889"/>
      <c r="AH110" s="889"/>
      <c r="AI110" s="889"/>
      <c r="AJ110" s="890"/>
      <c r="AK110" s="891">
        <v>709424</v>
      </c>
      <c r="AL110" s="889"/>
      <c r="AM110" s="889"/>
      <c r="AN110" s="889"/>
      <c r="AO110" s="890"/>
      <c r="AP110" s="892">
        <v>20.7</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6464887</v>
      </c>
      <c r="BR110" s="842"/>
      <c r="BS110" s="842"/>
      <c r="BT110" s="842"/>
      <c r="BU110" s="842"/>
      <c r="BV110" s="842">
        <v>6266331</v>
      </c>
      <c r="BW110" s="842"/>
      <c r="BX110" s="842"/>
      <c r="BY110" s="842"/>
      <c r="BZ110" s="842"/>
      <c r="CA110" s="842">
        <v>5917195</v>
      </c>
      <c r="CB110" s="842"/>
      <c r="CC110" s="842"/>
      <c r="CD110" s="842"/>
      <c r="CE110" s="842"/>
      <c r="CF110" s="866">
        <v>172.7</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436</v>
      </c>
      <c r="DM110" s="842"/>
      <c r="DN110" s="842"/>
      <c r="DO110" s="842"/>
      <c r="DP110" s="842"/>
      <c r="DQ110" s="842" t="s">
        <v>436</v>
      </c>
      <c r="DR110" s="842"/>
      <c r="DS110" s="842"/>
      <c r="DT110" s="842"/>
      <c r="DU110" s="842"/>
      <c r="DV110" s="843" t="s">
        <v>437</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130</v>
      </c>
      <c r="AG111" s="919"/>
      <c r="AH111" s="919"/>
      <c r="AI111" s="919"/>
      <c r="AJ111" s="920"/>
      <c r="AK111" s="921" t="s">
        <v>436</v>
      </c>
      <c r="AL111" s="919"/>
      <c r="AM111" s="919"/>
      <c r="AN111" s="919"/>
      <c r="AO111" s="920"/>
      <c r="AP111" s="922" t="s">
        <v>130</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436</v>
      </c>
      <c r="BR111" s="817"/>
      <c r="BS111" s="817"/>
      <c r="BT111" s="817"/>
      <c r="BU111" s="817"/>
      <c r="BV111" s="817" t="s">
        <v>436</v>
      </c>
      <c r="BW111" s="817"/>
      <c r="BX111" s="817"/>
      <c r="BY111" s="817"/>
      <c r="BZ111" s="817"/>
      <c r="CA111" s="817" t="s">
        <v>436</v>
      </c>
      <c r="CB111" s="817"/>
      <c r="CC111" s="817"/>
      <c r="CD111" s="817"/>
      <c r="CE111" s="817"/>
      <c r="CF111" s="875" t="s">
        <v>437</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437</v>
      </c>
      <c r="DM111" s="817"/>
      <c r="DN111" s="817"/>
      <c r="DO111" s="817"/>
      <c r="DP111" s="817"/>
      <c r="DQ111" s="817" t="s">
        <v>436</v>
      </c>
      <c r="DR111" s="817"/>
      <c r="DS111" s="817"/>
      <c r="DT111" s="817"/>
      <c r="DU111" s="817"/>
      <c r="DV111" s="794" t="s">
        <v>436</v>
      </c>
      <c r="DW111" s="794"/>
      <c r="DX111" s="794"/>
      <c r="DY111" s="794"/>
      <c r="DZ111" s="795"/>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436</v>
      </c>
      <c r="AB112" s="780"/>
      <c r="AC112" s="780"/>
      <c r="AD112" s="780"/>
      <c r="AE112" s="781"/>
      <c r="AF112" s="782" t="s">
        <v>436</v>
      </c>
      <c r="AG112" s="780"/>
      <c r="AH112" s="780"/>
      <c r="AI112" s="780"/>
      <c r="AJ112" s="781"/>
      <c r="AK112" s="782" t="s">
        <v>436</v>
      </c>
      <c r="AL112" s="780"/>
      <c r="AM112" s="780"/>
      <c r="AN112" s="780"/>
      <c r="AO112" s="781"/>
      <c r="AP112" s="824" t="s">
        <v>436</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1190990</v>
      </c>
      <c r="BR112" s="817"/>
      <c r="BS112" s="817"/>
      <c r="BT112" s="817"/>
      <c r="BU112" s="817"/>
      <c r="BV112" s="817">
        <v>1643215</v>
      </c>
      <c r="BW112" s="817"/>
      <c r="BX112" s="817"/>
      <c r="BY112" s="817"/>
      <c r="BZ112" s="817"/>
      <c r="CA112" s="817">
        <v>1495127</v>
      </c>
      <c r="CB112" s="817"/>
      <c r="CC112" s="817"/>
      <c r="CD112" s="817"/>
      <c r="CE112" s="817"/>
      <c r="CF112" s="875">
        <v>43.6</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436</v>
      </c>
      <c r="DH112" s="817"/>
      <c r="DI112" s="817"/>
      <c r="DJ112" s="817"/>
      <c r="DK112" s="817"/>
      <c r="DL112" s="817" t="s">
        <v>436</v>
      </c>
      <c r="DM112" s="817"/>
      <c r="DN112" s="817"/>
      <c r="DO112" s="817"/>
      <c r="DP112" s="817"/>
      <c r="DQ112" s="817" t="s">
        <v>436</v>
      </c>
      <c r="DR112" s="817"/>
      <c r="DS112" s="817"/>
      <c r="DT112" s="817"/>
      <c r="DU112" s="817"/>
      <c r="DV112" s="794" t="s">
        <v>436</v>
      </c>
      <c r="DW112" s="794"/>
      <c r="DX112" s="794"/>
      <c r="DY112" s="794"/>
      <c r="DZ112" s="795"/>
    </row>
    <row r="113" spans="1:130" s="230" customFormat="1" ht="26.25" customHeight="1" x14ac:dyDescent="0.2">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150449</v>
      </c>
      <c r="AB113" s="919"/>
      <c r="AC113" s="919"/>
      <c r="AD113" s="919"/>
      <c r="AE113" s="920"/>
      <c r="AF113" s="921">
        <v>235753</v>
      </c>
      <c r="AG113" s="919"/>
      <c r="AH113" s="919"/>
      <c r="AI113" s="919"/>
      <c r="AJ113" s="920"/>
      <c r="AK113" s="921">
        <v>136849</v>
      </c>
      <c r="AL113" s="919"/>
      <c r="AM113" s="919"/>
      <c r="AN113" s="919"/>
      <c r="AO113" s="920"/>
      <c r="AP113" s="922">
        <v>4</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188726</v>
      </c>
      <c r="BR113" s="817"/>
      <c r="BS113" s="817"/>
      <c r="BT113" s="817"/>
      <c r="BU113" s="817"/>
      <c r="BV113" s="817">
        <v>159651</v>
      </c>
      <c r="BW113" s="817"/>
      <c r="BX113" s="817"/>
      <c r="BY113" s="817"/>
      <c r="BZ113" s="817"/>
      <c r="CA113" s="817">
        <v>129637</v>
      </c>
      <c r="CB113" s="817"/>
      <c r="CC113" s="817"/>
      <c r="CD113" s="817"/>
      <c r="CE113" s="817"/>
      <c r="CF113" s="875">
        <v>3.8</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436</v>
      </c>
      <c r="DH113" s="780"/>
      <c r="DI113" s="780"/>
      <c r="DJ113" s="780"/>
      <c r="DK113" s="781"/>
      <c r="DL113" s="782" t="s">
        <v>436</v>
      </c>
      <c r="DM113" s="780"/>
      <c r="DN113" s="780"/>
      <c r="DO113" s="780"/>
      <c r="DP113" s="781"/>
      <c r="DQ113" s="782" t="s">
        <v>436</v>
      </c>
      <c r="DR113" s="780"/>
      <c r="DS113" s="780"/>
      <c r="DT113" s="780"/>
      <c r="DU113" s="781"/>
      <c r="DV113" s="824" t="s">
        <v>436</v>
      </c>
      <c r="DW113" s="825"/>
      <c r="DX113" s="825"/>
      <c r="DY113" s="825"/>
      <c r="DZ113" s="826"/>
    </row>
    <row r="114" spans="1:130" s="230" customFormat="1" ht="26.25" customHeight="1" x14ac:dyDescent="0.2">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50052</v>
      </c>
      <c r="AB114" s="780"/>
      <c r="AC114" s="780"/>
      <c r="AD114" s="780"/>
      <c r="AE114" s="781"/>
      <c r="AF114" s="782">
        <v>31296</v>
      </c>
      <c r="AG114" s="780"/>
      <c r="AH114" s="780"/>
      <c r="AI114" s="780"/>
      <c r="AJ114" s="781"/>
      <c r="AK114" s="782">
        <v>31516</v>
      </c>
      <c r="AL114" s="780"/>
      <c r="AM114" s="780"/>
      <c r="AN114" s="780"/>
      <c r="AO114" s="781"/>
      <c r="AP114" s="824">
        <v>0.9</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1299256</v>
      </c>
      <c r="BR114" s="817"/>
      <c r="BS114" s="817"/>
      <c r="BT114" s="817"/>
      <c r="BU114" s="817"/>
      <c r="BV114" s="817">
        <v>1239855</v>
      </c>
      <c r="BW114" s="817"/>
      <c r="BX114" s="817"/>
      <c r="BY114" s="817"/>
      <c r="BZ114" s="817"/>
      <c r="CA114" s="817">
        <v>1076595</v>
      </c>
      <c r="CB114" s="817"/>
      <c r="CC114" s="817"/>
      <c r="CD114" s="817"/>
      <c r="CE114" s="817"/>
      <c r="CF114" s="875">
        <v>31.4</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436</v>
      </c>
      <c r="DM114" s="780"/>
      <c r="DN114" s="780"/>
      <c r="DO114" s="780"/>
      <c r="DP114" s="781"/>
      <c r="DQ114" s="782" t="s">
        <v>436</v>
      </c>
      <c r="DR114" s="780"/>
      <c r="DS114" s="780"/>
      <c r="DT114" s="780"/>
      <c r="DU114" s="781"/>
      <c r="DV114" s="824" t="s">
        <v>436</v>
      </c>
      <c r="DW114" s="825"/>
      <c r="DX114" s="825"/>
      <c r="DY114" s="825"/>
      <c r="DZ114" s="826"/>
    </row>
    <row r="115" spans="1:130" s="230" customFormat="1" ht="26.25" customHeight="1" x14ac:dyDescent="0.2">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15950</v>
      </c>
      <c r="AB115" s="919"/>
      <c r="AC115" s="919"/>
      <c r="AD115" s="919"/>
      <c r="AE115" s="920"/>
      <c r="AF115" s="921" t="s">
        <v>436</v>
      </c>
      <c r="AG115" s="919"/>
      <c r="AH115" s="919"/>
      <c r="AI115" s="919"/>
      <c r="AJ115" s="920"/>
      <c r="AK115" s="921" t="s">
        <v>436</v>
      </c>
      <c r="AL115" s="919"/>
      <c r="AM115" s="919"/>
      <c r="AN115" s="919"/>
      <c r="AO115" s="920"/>
      <c r="AP115" s="922" t="s">
        <v>436</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436</v>
      </c>
      <c r="BR115" s="817"/>
      <c r="BS115" s="817"/>
      <c r="BT115" s="817"/>
      <c r="BU115" s="817"/>
      <c r="BV115" s="817" t="s">
        <v>436</v>
      </c>
      <c r="BW115" s="817"/>
      <c r="BX115" s="817"/>
      <c r="BY115" s="817"/>
      <c r="BZ115" s="817"/>
      <c r="CA115" s="817" t="s">
        <v>436</v>
      </c>
      <c r="CB115" s="817"/>
      <c r="CC115" s="817"/>
      <c r="CD115" s="817"/>
      <c r="CE115" s="817"/>
      <c r="CF115" s="875" t="s">
        <v>436</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436</v>
      </c>
      <c r="DH115" s="780"/>
      <c r="DI115" s="780"/>
      <c r="DJ115" s="780"/>
      <c r="DK115" s="781"/>
      <c r="DL115" s="782" t="s">
        <v>436</v>
      </c>
      <c r="DM115" s="780"/>
      <c r="DN115" s="780"/>
      <c r="DO115" s="780"/>
      <c r="DP115" s="781"/>
      <c r="DQ115" s="782" t="s">
        <v>437</v>
      </c>
      <c r="DR115" s="780"/>
      <c r="DS115" s="780"/>
      <c r="DT115" s="780"/>
      <c r="DU115" s="781"/>
      <c r="DV115" s="824" t="s">
        <v>436</v>
      </c>
      <c r="DW115" s="825"/>
      <c r="DX115" s="825"/>
      <c r="DY115" s="825"/>
      <c r="DZ115" s="826"/>
    </row>
    <row r="116" spans="1:130" s="230" customFormat="1" ht="26.25" customHeight="1" x14ac:dyDescent="0.2">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436</v>
      </c>
      <c r="AB116" s="780"/>
      <c r="AC116" s="780"/>
      <c r="AD116" s="780"/>
      <c r="AE116" s="781"/>
      <c r="AF116" s="782" t="s">
        <v>436</v>
      </c>
      <c r="AG116" s="780"/>
      <c r="AH116" s="780"/>
      <c r="AI116" s="780"/>
      <c r="AJ116" s="781"/>
      <c r="AK116" s="782" t="s">
        <v>436</v>
      </c>
      <c r="AL116" s="780"/>
      <c r="AM116" s="780"/>
      <c r="AN116" s="780"/>
      <c r="AO116" s="781"/>
      <c r="AP116" s="824" t="s">
        <v>436</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436</v>
      </c>
      <c r="BR116" s="817"/>
      <c r="BS116" s="817"/>
      <c r="BT116" s="817"/>
      <c r="BU116" s="817"/>
      <c r="BV116" s="817" t="s">
        <v>436</v>
      </c>
      <c r="BW116" s="817"/>
      <c r="BX116" s="817"/>
      <c r="BY116" s="817"/>
      <c r="BZ116" s="817"/>
      <c r="CA116" s="817" t="s">
        <v>436</v>
      </c>
      <c r="CB116" s="817"/>
      <c r="CC116" s="817"/>
      <c r="CD116" s="817"/>
      <c r="CE116" s="817"/>
      <c r="CF116" s="875" t="s">
        <v>436</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436</v>
      </c>
      <c r="DH116" s="780"/>
      <c r="DI116" s="780"/>
      <c r="DJ116" s="780"/>
      <c r="DK116" s="781"/>
      <c r="DL116" s="782" t="s">
        <v>436</v>
      </c>
      <c r="DM116" s="780"/>
      <c r="DN116" s="780"/>
      <c r="DO116" s="780"/>
      <c r="DP116" s="781"/>
      <c r="DQ116" s="782" t="s">
        <v>436</v>
      </c>
      <c r="DR116" s="780"/>
      <c r="DS116" s="780"/>
      <c r="DT116" s="780"/>
      <c r="DU116" s="781"/>
      <c r="DV116" s="824" t="s">
        <v>436</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942464</v>
      </c>
      <c r="AB117" s="903"/>
      <c r="AC117" s="903"/>
      <c r="AD117" s="903"/>
      <c r="AE117" s="904"/>
      <c r="AF117" s="905">
        <v>976962</v>
      </c>
      <c r="AG117" s="903"/>
      <c r="AH117" s="903"/>
      <c r="AI117" s="903"/>
      <c r="AJ117" s="904"/>
      <c r="AK117" s="905">
        <v>877789</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459</v>
      </c>
      <c r="BR117" s="817"/>
      <c r="BS117" s="817"/>
      <c r="BT117" s="817"/>
      <c r="BU117" s="817"/>
      <c r="BV117" s="817" t="s">
        <v>459</v>
      </c>
      <c r="BW117" s="817"/>
      <c r="BX117" s="817"/>
      <c r="BY117" s="817"/>
      <c r="BZ117" s="817"/>
      <c r="CA117" s="817" t="s">
        <v>130</v>
      </c>
      <c r="CB117" s="817"/>
      <c r="CC117" s="817"/>
      <c r="CD117" s="817"/>
      <c r="CE117" s="817"/>
      <c r="CF117" s="875" t="s">
        <v>130</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459</v>
      </c>
      <c r="DM117" s="780"/>
      <c r="DN117" s="780"/>
      <c r="DO117" s="780"/>
      <c r="DP117" s="781"/>
      <c r="DQ117" s="782" t="s">
        <v>130</v>
      </c>
      <c r="DR117" s="780"/>
      <c r="DS117" s="780"/>
      <c r="DT117" s="780"/>
      <c r="DU117" s="781"/>
      <c r="DV117" s="824" t="s">
        <v>459</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309</v>
      </c>
      <c r="AL118" s="896"/>
      <c r="AM118" s="896"/>
      <c r="AN118" s="896"/>
      <c r="AO118" s="897"/>
      <c r="AP118" s="899" t="s">
        <v>430</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459</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463</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464</v>
      </c>
      <c r="BP119" s="878"/>
      <c r="BQ119" s="879">
        <v>9143859</v>
      </c>
      <c r="BR119" s="845"/>
      <c r="BS119" s="845"/>
      <c r="BT119" s="845"/>
      <c r="BU119" s="845"/>
      <c r="BV119" s="845">
        <v>9309052</v>
      </c>
      <c r="BW119" s="845"/>
      <c r="BX119" s="845"/>
      <c r="BY119" s="845"/>
      <c r="BZ119" s="845"/>
      <c r="CA119" s="845">
        <v>8618554</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459</v>
      </c>
      <c r="DH119" s="764"/>
      <c r="DI119" s="764"/>
      <c r="DJ119" s="764"/>
      <c r="DK119" s="765"/>
      <c r="DL119" s="766" t="s">
        <v>130</v>
      </c>
      <c r="DM119" s="764"/>
      <c r="DN119" s="764"/>
      <c r="DO119" s="764"/>
      <c r="DP119" s="765"/>
      <c r="DQ119" s="766" t="s">
        <v>459</v>
      </c>
      <c r="DR119" s="764"/>
      <c r="DS119" s="764"/>
      <c r="DT119" s="764"/>
      <c r="DU119" s="765"/>
      <c r="DV119" s="848" t="s">
        <v>459</v>
      </c>
      <c r="DW119" s="849"/>
      <c r="DX119" s="849"/>
      <c r="DY119" s="849"/>
      <c r="DZ119" s="850"/>
    </row>
    <row r="120" spans="1:130" s="230" customFormat="1" ht="26.25" customHeight="1" x14ac:dyDescent="0.2">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459</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4901140</v>
      </c>
      <c r="BR120" s="842"/>
      <c r="BS120" s="842"/>
      <c r="BT120" s="842"/>
      <c r="BU120" s="842"/>
      <c r="BV120" s="842">
        <v>5828215</v>
      </c>
      <c r="BW120" s="842"/>
      <c r="BX120" s="842"/>
      <c r="BY120" s="842"/>
      <c r="BZ120" s="842"/>
      <c r="CA120" s="842">
        <v>5717774</v>
      </c>
      <c r="CB120" s="842"/>
      <c r="CC120" s="842"/>
      <c r="CD120" s="842"/>
      <c r="CE120" s="842"/>
      <c r="CF120" s="866">
        <v>166.9</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448955</v>
      </c>
      <c r="DH120" s="842"/>
      <c r="DI120" s="842"/>
      <c r="DJ120" s="842"/>
      <c r="DK120" s="842"/>
      <c r="DL120" s="842">
        <v>913966</v>
      </c>
      <c r="DM120" s="842"/>
      <c r="DN120" s="842"/>
      <c r="DO120" s="842"/>
      <c r="DP120" s="842"/>
      <c r="DQ120" s="842">
        <v>877902</v>
      </c>
      <c r="DR120" s="842"/>
      <c r="DS120" s="842"/>
      <c r="DT120" s="842"/>
      <c r="DU120" s="842"/>
      <c r="DV120" s="843">
        <v>25.6</v>
      </c>
      <c r="DW120" s="843"/>
      <c r="DX120" s="843"/>
      <c r="DY120" s="843"/>
      <c r="DZ120" s="844"/>
    </row>
    <row r="121" spans="1:130" s="230" customFormat="1" ht="26.25" customHeight="1" x14ac:dyDescent="0.2">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489317</v>
      </c>
      <c r="BR121" s="817"/>
      <c r="BS121" s="817"/>
      <c r="BT121" s="817"/>
      <c r="BU121" s="817"/>
      <c r="BV121" s="817">
        <v>470404</v>
      </c>
      <c r="BW121" s="817"/>
      <c r="BX121" s="817"/>
      <c r="BY121" s="817"/>
      <c r="BZ121" s="817"/>
      <c r="CA121" s="817">
        <v>376193</v>
      </c>
      <c r="CB121" s="817"/>
      <c r="CC121" s="817"/>
      <c r="CD121" s="817"/>
      <c r="CE121" s="817"/>
      <c r="CF121" s="875">
        <v>11</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632692</v>
      </c>
      <c r="DH121" s="817"/>
      <c r="DI121" s="817"/>
      <c r="DJ121" s="817"/>
      <c r="DK121" s="817"/>
      <c r="DL121" s="817">
        <v>625080</v>
      </c>
      <c r="DM121" s="817"/>
      <c r="DN121" s="817"/>
      <c r="DO121" s="817"/>
      <c r="DP121" s="817"/>
      <c r="DQ121" s="817">
        <v>523788</v>
      </c>
      <c r="DR121" s="817"/>
      <c r="DS121" s="817"/>
      <c r="DT121" s="817"/>
      <c r="DU121" s="817"/>
      <c r="DV121" s="794">
        <v>15.3</v>
      </c>
      <c r="DW121" s="794"/>
      <c r="DX121" s="794"/>
      <c r="DY121" s="794"/>
      <c r="DZ121" s="795"/>
    </row>
    <row r="122" spans="1:130" s="230" customFormat="1" ht="26.25" customHeight="1" x14ac:dyDescent="0.2">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459</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4483036</v>
      </c>
      <c r="BR122" s="845"/>
      <c r="BS122" s="845"/>
      <c r="BT122" s="845"/>
      <c r="BU122" s="845"/>
      <c r="BV122" s="845">
        <v>4430203</v>
      </c>
      <c r="BW122" s="845"/>
      <c r="BX122" s="845"/>
      <c r="BY122" s="845"/>
      <c r="BZ122" s="845"/>
      <c r="CA122" s="845">
        <v>4253162</v>
      </c>
      <c r="CB122" s="845"/>
      <c r="CC122" s="845"/>
      <c r="CD122" s="845"/>
      <c r="CE122" s="845"/>
      <c r="CF122" s="846">
        <v>124.1</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816">
        <v>107381</v>
      </c>
      <c r="DH122" s="817"/>
      <c r="DI122" s="817"/>
      <c r="DJ122" s="817"/>
      <c r="DK122" s="817"/>
      <c r="DL122" s="817">
        <v>104169</v>
      </c>
      <c r="DM122" s="817"/>
      <c r="DN122" s="817"/>
      <c r="DO122" s="817"/>
      <c r="DP122" s="817"/>
      <c r="DQ122" s="817">
        <v>93437</v>
      </c>
      <c r="DR122" s="817"/>
      <c r="DS122" s="817"/>
      <c r="DT122" s="817"/>
      <c r="DU122" s="817"/>
      <c r="DV122" s="794">
        <v>2.7</v>
      </c>
      <c r="DW122" s="794"/>
      <c r="DX122" s="794"/>
      <c r="DY122" s="794"/>
      <c r="DZ122" s="795"/>
    </row>
    <row r="123" spans="1:130" s="230" customFormat="1" ht="26.25" customHeight="1" x14ac:dyDescent="0.2">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15950</v>
      </c>
      <c r="AB123" s="780"/>
      <c r="AC123" s="780"/>
      <c r="AD123" s="780"/>
      <c r="AE123" s="781"/>
      <c r="AF123" s="782" t="s">
        <v>459</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475</v>
      </c>
      <c r="BP123" s="878"/>
      <c r="BQ123" s="832">
        <v>9873493</v>
      </c>
      <c r="BR123" s="833"/>
      <c r="BS123" s="833"/>
      <c r="BT123" s="833"/>
      <c r="BU123" s="833"/>
      <c r="BV123" s="833">
        <v>10728822</v>
      </c>
      <c r="BW123" s="833"/>
      <c r="BX123" s="833"/>
      <c r="BY123" s="833"/>
      <c r="BZ123" s="833"/>
      <c r="CA123" s="833">
        <v>10347129</v>
      </c>
      <c r="CB123" s="833"/>
      <c r="CC123" s="833"/>
      <c r="CD123" s="833"/>
      <c r="CE123" s="833"/>
      <c r="CF123" s="748"/>
      <c r="CG123" s="749"/>
      <c r="CH123" s="749"/>
      <c r="CI123" s="749"/>
      <c r="CJ123" s="834"/>
      <c r="CK123" s="869"/>
      <c r="CL123" s="855"/>
      <c r="CM123" s="855"/>
      <c r="CN123" s="855"/>
      <c r="CO123" s="856"/>
      <c r="CP123" s="835" t="s">
        <v>408</v>
      </c>
      <c r="CQ123" s="836"/>
      <c r="CR123" s="836"/>
      <c r="CS123" s="836"/>
      <c r="CT123" s="836"/>
      <c r="CU123" s="836"/>
      <c r="CV123" s="836"/>
      <c r="CW123" s="836"/>
      <c r="CX123" s="836"/>
      <c r="CY123" s="836"/>
      <c r="CZ123" s="836"/>
      <c r="DA123" s="836"/>
      <c r="DB123" s="836"/>
      <c r="DC123" s="836"/>
      <c r="DD123" s="836"/>
      <c r="DE123" s="836"/>
      <c r="DF123" s="837"/>
      <c r="DG123" s="779">
        <v>1962</v>
      </c>
      <c r="DH123" s="780"/>
      <c r="DI123" s="780"/>
      <c r="DJ123" s="780"/>
      <c r="DK123" s="781"/>
      <c r="DL123" s="782" t="s">
        <v>459</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459</v>
      </c>
      <c r="AG124" s="780"/>
      <c r="AH124" s="780"/>
      <c r="AI124" s="780"/>
      <c r="AJ124" s="781"/>
      <c r="AK124" s="782" t="s">
        <v>130</v>
      </c>
      <c r="AL124" s="780"/>
      <c r="AM124" s="780"/>
      <c r="AN124" s="780"/>
      <c r="AO124" s="781"/>
      <c r="AP124" s="824" t="s">
        <v>130</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459</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459</v>
      </c>
      <c r="AL125" s="780"/>
      <c r="AM125" s="780"/>
      <c r="AN125" s="780"/>
      <c r="AO125" s="781"/>
      <c r="AP125" s="824" t="s">
        <v>478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459</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459</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459</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478</v>
      </c>
      <c r="AL127" s="780"/>
      <c r="AM127" s="780"/>
      <c r="AN127" s="780"/>
      <c r="AO127" s="781"/>
      <c r="AP127" s="824" t="s">
        <v>478</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459</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72193</v>
      </c>
      <c r="AB128" s="801"/>
      <c r="AC128" s="801"/>
      <c r="AD128" s="801"/>
      <c r="AE128" s="802"/>
      <c r="AF128" s="803">
        <v>65357</v>
      </c>
      <c r="AG128" s="801"/>
      <c r="AH128" s="801"/>
      <c r="AI128" s="801"/>
      <c r="AJ128" s="802"/>
      <c r="AK128" s="803">
        <v>50658</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459</v>
      </c>
      <c r="DH128" s="791"/>
      <c r="DI128" s="791"/>
      <c r="DJ128" s="791"/>
      <c r="DK128" s="791"/>
      <c r="DL128" s="791" t="s">
        <v>459</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3723007</v>
      </c>
      <c r="AB129" s="780"/>
      <c r="AC129" s="780"/>
      <c r="AD129" s="780"/>
      <c r="AE129" s="781"/>
      <c r="AF129" s="782">
        <v>4075536</v>
      </c>
      <c r="AG129" s="780"/>
      <c r="AH129" s="780"/>
      <c r="AI129" s="780"/>
      <c r="AJ129" s="781"/>
      <c r="AK129" s="782">
        <v>3900396</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478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487861</v>
      </c>
      <c r="AB130" s="780"/>
      <c r="AC130" s="780"/>
      <c r="AD130" s="780"/>
      <c r="AE130" s="781"/>
      <c r="AF130" s="782">
        <v>483230</v>
      </c>
      <c r="AG130" s="780"/>
      <c r="AH130" s="780"/>
      <c r="AI130" s="780"/>
      <c r="AJ130" s="781"/>
      <c r="AK130" s="782">
        <v>474238</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11.3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3235146</v>
      </c>
      <c r="AB131" s="764"/>
      <c r="AC131" s="764"/>
      <c r="AD131" s="764"/>
      <c r="AE131" s="765"/>
      <c r="AF131" s="766">
        <v>3592306</v>
      </c>
      <c r="AG131" s="764"/>
      <c r="AH131" s="764"/>
      <c r="AI131" s="764"/>
      <c r="AJ131" s="765"/>
      <c r="AK131" s="766">
        <v>3426158</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459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11.82048662</v>
      </c>
      <c r="AB132" s="745"/>
      <c r="AC132" s="745"/>
      <c r="AD132" s="745"/>
      <c r="AE132" s="746"/>
      <c r="AF132" s="747">
        <v>11.92479148</v>
      </c>
      <c r="AG132" s="745"/>
      <c r="AH132" s="745"/>
      <c r="AI132" s="745"/>
      <c r="AJ132" s="746"/>
      <c r="AK132" s="747">
        <v>10.299962819999999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12.2</v>
      </c>
      <c r="AB133" s="724"/>
      <c r="AC133" s="724"/>
      <c r="AD133" s="724"/>
      <c r="AE133" s="725"/>
      <c r="AF133" s="723">
        <v>12</v>
      </c>
      <c r="AG133" s="724"/>
      <c r="AH133" s="724"/>
      <c r="AI133" s="724"/>
      <c r="AJ133" s="725"/>
      <c r="AK133" s="723">
        <v>11.3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GZnioMCsucHuuxxp6mlfacRl2w5IsNva7AXHxP1z8tvJRhMQMMSS1XiJP+odw+YVx/5NQHSF/fAcXVNYYrpLw==" saltValue="s+7yAKppG4x0iycudxGp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P31:AT31"/>
    <mergeCell ref="AU31:AY31"/>
    <mergeCell ref="AZ31:BD31"/>
    <mergeCell ref="CR30:CV30"/>
    <mergeCell ref="CW30:DA30"/>
    <mergeCell ref="DB30:DF30"/>
    <mergeCell ref="DG30:DK30"/>
    <mergeCell ref="DL30:DP30"/>
    <mergeCell ref="DQ30:DU30"/>
    <mergeCell ref="AK31:AO31"/>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AK33:AO33"/>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prO2GaEXBEoZ5GJVtHNQJpuVAi+7/XAgAzzE2tP+iucBw+9ZXAGESEusFiduUmKZ7Nhpnj5cMRrS45CfkLfxA==" saltValue="FJ+y2lAfxXPPideKwU1d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iRtPgiXTs9FinfLi96pkv7OQpRlp3prgauojlfXT/K5TMiaKMjlfucPb58/OQ0/njx20i3W5f2cH9hF0rf4/w==" saltValue="VnC4SJz05iQgO8vb/UxJ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505</v>
      </c>
      <c r="AP7" s="272"/>
      <c r="AQ7" s="273" t="s">
        <v>506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507</v>
      </c>
      <c r="AQ8" s="279" t="s">
        <v>508</v>
      </c>
      <c r="AR8" s="280" t="s">
        <v>509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510</v>
      </c>
      <c r="AL9" s="1130"/>
      <c r="AM9" s="1130"/>
      <c r="AN9" s="1131"/>
      <c r="AO9" s="281">
        <v>1363665</v>
      </c>
      <c r="AP9" s="281">
        <v>193345</v>
      </c>
      <c r="AQ9" s="282">
        <v>139150</v>
      </c>
      <c r="AR9" s="283">
        <v>38.9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511</v>
      </c>
      <c r="AL10" s="1130"/>
      <c r="AM10" s="1130"/>
      <c r="AN10" s="1131"/>
      <c r="AO10" s="284">
        <v>12745</v>
      </c>
      <c r="AP10" s="284">
        <v>1807</v>
      </c>
      <c r="AQ10" s="285">
        <v>19663</v>
      </c>
      <c r="AR10" s="286">
        <v>-90.8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512</v>
      </c>
      <c r="AL11" s="1130"/>
      <c r="AM11" s="1130"/>
      <c r="AN11" s="1131"/>
      <c r="AO11" s="284" t="s">
        <v>513</v>
      </c>
      <c r="AP11" s="284" t="s">
        <v>513</v>
      </c>
      <c r="AQ11" s="285">
        <v>1097</v>
      </c>
      <c r="AR11" s="286" t="s">
        <v>513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514</v>
      </c>
      <c r="AL12" s="1130"/>
      <c r="AM12" s="1130"/>
      <c r="AN12" s="1131"/>
      <c r="AO12" s="284" t="s">
        <v>513</v>
      </c>
      <c r="AP12" s="284" t="s">
        <v>513</v>
      </c>
      <c r="AQ12" s="285" t="s">
        <v>513</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515</v>
      </c>
      <c r="AL13" s="1130"/>
      <c r="AM13" s="1130"/>
      <c r="AN13" s="1131"/>
      <c r="AO13" s="284">
        <v>48695</v>
      </c>
      <c r="AP13" s="284">
        <v>6904</v>
      </c>
      <c r="AQ13" s="285">
        <v>5184</v>
      </c>
      <c r="AR13" s="286">
        <v>33.200000000000003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516</v>
      </c>
      <c r="AL14" s="1130"/>
      <c r="AM14" s="1130"/>
      <c r="AN14" s="1131"/>
      <c r="AO14" s="284">
        <v>40520</v>
      </c>
      <c r="AP14" s="284">
        <v>5745</v>
      </c>
      <c r="AQ14" s="285">
        <v>3143</v>
      </c>
      <c r="AR14" s="286">
        <v>82.8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517</v>
      </c>
      <c r="AL15" s="1133"/>
      <c r="AM15" s="1133"/>
      <c r="AN15" s="1134"/>
      <c r="AO15" s="284">
        <v>-130593</v>
      </c>
      <c r="AP15" s="284">
        <v>-18516</v>
      </c>
      <c r="AQ15" s="285">
        <v>-11320</v>
      </c>
      <c r="AR15" s="286">
        <v>63.6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1335032</v>
      </c>
      <c r="AP16" s="284">
        <v>189286</v>
      </c>
      <c r="AQ16" s="285">
        <v>156916</v>
      </c>
      <c r="AR16" s="286">
        <v>20.6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522</v>
      </c>
      <c r="AL21" s="1136"/>
      <c r="AM21" s="1136"/>
      <c r="AN21" s="1137"/>
      <c r="AO21" s="297">
        <v>24.39</v>
      </c>
      <c r="AP21" s="298">
        <v>13.85</v>
      </c>
      <c r="AQ21" s="299">
        <v>10.54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523</v>
      </c>
      <c r="AL22" s="1136"/>
      <c r="AM22" s="1136"/>
      <c r="AN22" s="1137"/>
      <c r="AO22" s="302">
        <v>88.8</v>
      </c>
      <c r="AP22" s="303">
        <v>95.5</v>
      </c>
      <c r="AQ22" s="304">
        <v>-6.7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8" t="s">
        <v>524</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2" x14ac:dyDescent="0.2">
      <c r="A27" s="309"/>
      <c r="AO27" s="262"/>
      <c r="AP27" s="262"/>
      <c r="AQ27" s="262"/>
      <c r="AR27" s="262"/>
      <c r="AS27" s="262"/>
      <c r="AT27" s="262"/>
    </row>
    <row r="28" spans="1:46" ht="16.2"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505</v>
      </c>
      <c r="AP30" s="272"/>
      <c r="AQ30" s="273" t="s">
        <v>506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527</v>
      </c>
      <c r="AL32" s="1120"/>
      <c r="AM32" s="1120"/>
      <c r="AN32" s="1121"/>
      <c r="AO32" s="312">
        <v>709424</v>
      </c>
      <c r="AP32" s="312">
        <v>100585</v>
      </c>
      <c r="AQ32" s="313">
        <v>83132</v>
      </c>
      <c r="AR32" s="314">
        <v>21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528</v>
      </c>
      <c r="AL33" s="1120"/>
      <c r="AM33" s="1120"/>
      <c r="AN33" s="1121"/>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529</v>
      </c>
      <c r="AL34" s="1120"/>
      <c r="AM34" s="1120"/>
      <c r="AN34" s="1121"/>
      <c r="AO34" s="312" t="s">
        <v>513</v>
      </c>
      <c r="AP34" s="312" t="s">
        <v>513</v>
      </c>
      <c r="AQ34" s="313" t="s">
        <v>513</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530</v>
      </c>
      <c r="AL35" s="1120"/>
      <c r="AM35" s="1120"/>
      <c r="AN35" s="1121"/>
      <c r="AO35" s="312">
        <v>136849</v>
      </c>
      <c r="AP35" s="312">
        <v>19403</v>
      </c>
      <c r="AQ35" s="313">
        <v>18852</v>
      </c>
      <c r="AR35" s="314">
        <v>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531</v>
      </c>
      <c r="AL36" s="1120"/>
      <c r="AM36" s="1120"/>
      <c r="AN36" s="1121"/>
      <c r="AO36" s="312">
        <v>31516</v>
      </c>
      <c r="AP36" s="312">
        <v>4468</v>
      </c>
      <c r="AQ36" s="313">
        <v>4344</v>
      </c>
      <c r="AR36" s="314">
        <v>2.9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532</v>
      </c>
      <c r="AL37" s="1120"/>
      <c r="AM37" s="1120"/>
      <c r="AN37" s="1121"/>
      <c r="AO37" s="312" t="s">
        <v>513</v>
      </c>
      <c r="AP37" s="312" t="s">
        <v>513</v>
      </c>
      <c r="AQ37" s="313">
        <v>1642</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533</v>
      </c>
      <c r="AL38" s="1123"/>
      <c r="AM38" s="1123"/>
      <c r="AN38" s="1124"/>
      <c r="AO38" s="315" t="s">
        <v>513</v>
      </c>
      <c r="AP38" s="315" t="s">
        <v>513</v>
      </c>
      <c r="AQ38" s="316">
        <v>19</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534</v>
      </c>
      <c r="AL39" s="1123"/>
      <c r="AM39" s="1123"/>
      <c r="AN39" s="1124"/>
      <c r="AO39" s="312">
        <v>-50658</v>
      </c>
      <c r="AP39" s="312">
        <v>-7182</v>
      </c>
      <c r="AQ39" s="313">
        <v>-4399</v>
      </c>
      <c r="AR39" s="314">
        <v>63.3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535</v>
      </c>
      <c r="AL40" s="1120"/>
      <c r="AM40" s="1120"/>
      <c r="AN40" s="1121"/>
      <c r="AO40" s="312">
        <v>-474238</v>
      </c>
      <c r="AP40" s="312">
        <v>-67239</v>
      </c>
      <c r="AQ40" s="313">
        <v>-69608</v>
      </c>
      <c r="AR40" s="314">
        <v>-3.4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302</v>
      </c>
      <c r="AL41" s="1126"/>
      <c r="AM41" s="1126"/>
      <c r="AN41" s="1127"/>
      <c r="AO41" s="312">
        <v>352893</v>
      </c>
      <c r="AP41" s="312">
        <v>50034</v>
      </c>
      <c r="AQ41" s="313">
        <v>33982</v>
      </c>
      <c r="AR41" s="314">
        <v>47.2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505</v>
      </c>
      <c r="AN49" s="1114" t="s">
        <v>539</v>
      </c>
      <c r="AO49" s="1115"/>
      <c r="AP49" s="1115"/>
      <c r="AQ49" s="1115"/>
      <c r="AR49" s="111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540</v>
      </c>
      <c r="AO50" s="329" t="s">
        <v>541</v>
      </c>
      <c r="AP50" s="330" t="s">
        <v>542</v>
      </c>
      <c r="AQ50" s="331" t="s">
        <v>543</v>
      </c>
      <c r="AR50" s="332" t="s">
        <v>544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1390818</v>
      </c>
      <c r="AN51" s="334">
        <v>186312</v>
      </c>
      <c r="AO51" s="335">
        <v>-32.6</v>
      </c>
      <c r="AP51" s="336">
        <v>121449</v>
      </c>
      <c r="AQ51" s="337">
        <v>4.5999999999999996</v>
      </c>
      <c r="AR51" s="338">
        <v>-37.200000000000003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1022034</v>
      </c>
      <c r="AN52" s="342">
        <v>136910</v>
      </c>
      <c r="AO52" s="343">
        <v>-45.5</v>
      </c>
      <c r="AP52" s="344">
        <v>62922</v>
      </c>
      <c r="AQ52" s="345">
        <v>2.2000000000000002</v>
      </c>
      <c r="AR52" s="346">
        <v>-47.7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1335905</v>
      </c>
      <c r="AN53" s="334">
        <v>182351</v>
      </c>
      <c r="AO53" s="335">
        <v>-2.1</v>
      </c>
      <c r="AP53" s="336">
        <v>145139</v>
      </c>
      <c r="AQ53" s="337">
        <v>19.5</v>
      </c>
      <c r="AR53" s="338">
        <v>-21.6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1057509</v>
      </c>
      <c r="AN54" s="342">
        <v>144350</v>
      </c>
      <c r="AO54" s="343">
        <v>5.4</v>
      </c>
      <c r="AP54" s="344">
        <v>83762</v>
      </c>
      <c r="AQ54" s="345">
        <v>33.1</v>
      </c>
      <c r="AR54" s="346">
        <v>-27.7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1742784</v>
      </c>
      <c r="AN55" s="334">
        <v>241249</v>
      </c>
      <c r="AO55" s="335">
        <v>32.299999999999997</v>
      </c>
      <c r="AP55" s="336">
        <v>125391</v>
      </c>
      <c r="AQ55" s="337">
        <v>-13.6</v>
      </c>
      <c r="AR55" s="338">
        <v>45.9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926458</v>
      </c>
      <c r="AN56" s="342">
        <v>128247</v>
      </c>
      <c r="AO56" s="343">
        <v>-11.2</v>
      </c>
      <c r="AP56" s="344">
        <v>68516</v>
      </c>
      <c r="AQ56" s="345">
        <v>-18.2</v>
      </c>
      <c r="AR56" s="346">
        <v>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1582391</v>
      </c>
      <c r="AN57" s="334">
        <v>221996</v>
      </c>
      <c r="AO57" s="335">
        <v>-8</v>
      </c>
      <c r="AP57" s="336">
        <v>138402</v>
      </c>
      <c r="AQ57" s="337">
        <v>10.4</v>
      </c>
      <c r="AR57" s="338">
        <v>-18.399999999999999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1116784</v>
      </c>
      <c r="AN58" s="342">
        <v>156676</v>
      </c>
      <c r="AO58" s="343">
        <v>22.2</v>
      </c>
      <c r="AP58" s="344">
        <v>70652</v>
      </c>
      <c r="AQ58" s="345">
        <v>3.1</v>
      </c>
      <c r="AR58" s="346">
        <v>19.100000000000001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2576626</v>
      </c>
      <c r="AN59" s="334">
        <v>365323</v>
      </c>
      <c r="AO59" s="335">
        <v>64.599999999999994</v>
      </c>
      <c r="AP59" s="336">
        <v>146367</v>
      </c>
      <c r="AQ59" s="337">
        <v>5.8</v>
      </c>
      <c r="AR59" s="338">
        <v>58.8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1061165</v>
      </c>
      <c r="AN60" s="342">
        <v>150456</v>
      </c>
      <c r="AO60" s="343">
        <v>-4</v>
      </c>
      <c r="AP60" s="344">
        <v>79441</v>
      </c>
      <c r="AQ60" s="345">
        <v>12.4</v>
      </c>
      <c r="AR60" s="346">
        <v>-16.399999999999999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1725705</v>
      </c>
      <c r="AN61" s="349">
        <v>239446</v>
      </c>
      <c r="AO61" s="350">
        <v>10.8</v>
      </c>
      <c r="AP61" s="351">
        <v>135350</v>
      </c>
      <c r="AQ61" s="352">
        <v>5.3</v>
      </c>
      <c r="AR61" s="338">
        <v>5.5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1036790</v>
      </c>
      <c r="AN62" s="342">
        <v>143328</v>
      </c>
      <c r="AO62" s="343">
        <v>-6.6</v>
      </c>
      <c r="AP62" s="344">
        <v>73059</v>
      </c>
      <c r="AQ62" s="345">
        <v>6.5</v>
      </c>
      <c r="AR62" s="346">
        <v>-13.1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iEo/Ok8s9x1GcWepo1MakPojT+eTGptfVWePBJ4c1be4oR+F2GbEbG8tYeZXHDRU8sFOamPyvWjUmIXOsFSWA==" saltValue="U2vgddE/sWMkLa4vgrHZ3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1" spans="125:125" ht="13.5" hidden="1" customHeight="1" x14ac:dyDescent="0.2">
      <c r="DU121" s="259"/>
    </row>
  </sheetData>
  <sheetProtection algorithmName="SHA-512" hashValue="3c1/12KJIZ19aia8ia/49FVTK54AzSdCQlNiA34HT6id3JBOWA8QG1/bU28UeIGW7cXy3Vdbj26uazLGMl+ANA==" saltValue="quL/aMyzu0sT1/nFnPfd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wVuhbaTu5kwORp2zRr0Iir9eDyVxeJQoBQTXqQdFYAAU5yZQN3Z+4to7ciW4yFhyJc05lRL/ockQAmB7Bw+/g==" saltValue="h7AUqckHKrI3x0Km3UtF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38" t="s">
        <v>3</v>
      </c>
      <c r="D47" s="1138"/>
      <c r="E47" s="1139"/>
      <c r="F47" s="11">
        <v>36.67</v>
      </c>
      <c r="G47" s="12">
        <v>36.75</v>
      </c>
      <c r="H47" s="12">
        <v>34.92</v>
      </c>
      <c r="I47" s="12">
        <v>31.9</v>
      </c>
      <c r="J47" s="13">
        <v>33.33</v>
      </c>
    </row>
    <row r="48" spans="2:10" ht="57.75" customHeight="1" x14ac:dyDescent="0.2">
      <c r="B48" s="14"/>
      <c r="C48" s="1140" t="s">
        <v>4</v>
      </c>
      <c r="D48" s="1140"/>
      <c r="E48" s="1141"/>
      <c r="F48" s="15">
        <v>2.96</v>
      </c>
      <c r="G48" s="16">
        <v>2.2799999999999998</v>
      </c>
      <c r="H48" s="16">
        <v>4.51</v>
      </c>
      <c r="I48" s="16">
        <v>3.79</v>
      </c>
      <c r="J48" s="17">
        <v>2.2200000000000002</v>
      </c>
    </row>
    <row r="49" spans="2:10" ht="57.75" customHeight="1" thickBot="1" x14ac:dyDescent="0.25">
      <c r="B49" s="18"/>
      <c r="C49" s="1142" t="s">
        <v>5</v>
      </c>
      <c r="D49" s="1142"/>
      <c r="E49" s="1143"/>
      <c r="F49" s="19">
        <v>2.84</v>
      </c>
      <c r="G49" s="20" t="s">
        <v>560</v>
      </c>
      <c r="H49" s="20">
        <v>2.23</v>
      </c>
      <c r="I49" s="20" t="s">
        <v>561</v>
      </c>
      <c r="J49" s="21" t="s">
        <v>562</v>
      </c>
    </row>
    <row r="50" spans="2:10" ht="13.2" x14ac:dyDescent="0.2"/>
  </sheetData>
  <sheetProtection algorithmName="SHA-512" hashValue="BLqgTfsxss9qCRa7YOIpeOp724p6EAZZZDM4ac/hNM8ZmCaR2J2kAk5A9yePov0Lj8vGicWJMzKu1PbHBzVsuw==" saltValue="fCKvknKbzAqTvBptxBZi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2024-02-05T00:58:43Z</dcterms:created>
  <dcterms:modified xsi:type="dcterms:W3CDTF">2024-03-21T04:35:17Z</dcterms:modified>
  <cp:category/>
</cp:coreProperties>
</file>